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7EDE4DAB-CD85-41E3-982D-ADA88363F1F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8" l="1"/>
  <c r="P5" i="8" s="1"/>
  <c r="N6" i="8"/>
  <c r="P6" i="8"/>
  <c r="N7" i="8"/>
  <c r="P7" i="8" s="1"/>
  <c r="N8" i="8"/>
  <c r="P8" i="8" s="1"/>
  <c r="N9" i="8"/>
  <c r="P9" i="8"/>
  <c r="N10" i="8"/>
  <c r="P10" i="8"/>
  <c r="N11" i="8"/>
  <c r="P11" i="8" s="1"/>
  <c r="N12" i="8"/>
  <c r="P12" i="8"/>
  <c r="N13" i="8"/>
  <c r="P13" i="8"/>
  <c r="N15" i="8"/>
  <c r="P15" i="8"/>
  <c r="N16" i="8"/>
  <c r="P16" i="8" s="1"/>
  <c r="N17" i="8"/>
  <c r="P17" i="8"/>
  <c r="N18" i="8"/>
  <c r="P18" i="8" s="1"/>
  <c r="N19" i="8"/>
  <c r="P19" i="8" s="1"/>
  <c r="N20" i="8"/>
  <c r="P20" i="8" s="1"/>
  <c r="N21" i="8"/>
  <c r="P21" i="8"/>
  <c r="N22" i="8"/>
  <c r="P22" i="8" s="1"/>
  <c r="N23" i="8"/>
  <c r="P23" i="8" s="1"/>
  <c r="N24" i="8"/>
  <c r="N4" i="8"/>
  <c r="P4" i="8"/>
  <c r="P24" i="8"/>
  <c r="C17" i="8"/>
  <c r="C18" i="8"/>
  <c r="C16" i="8"/>
  <c r="C21" i="8"/>
  <c r="C19" i="8"/>
  <c r="C23" i="8"/>
  <c r="C15" i="8"/>
  <c r="C20" i="8"/>
  <c r="C24" i="8"/>
  <c r="C22" i="8"/>
  <c r="I24" i="8"/>
  <c r="J24" i="8"/>
  <c r="J13" i="8"/>
  <c r="I13" i="8"/>
  <c r="H24" i="8"/>
  <c r="H13" i="8"/>
  <c r="G24" i="8"/>
  <c r="G13" i="8"/>
  <c r="F24" i="8"/>
  <c r="E24" i="8"/>
  <c r="F13" i="8"/>
  <c r="D24" i="8"/>
  <c r="B24" i="8"/>
  <c r="D13" i="8"/>
  <c r="B13" i="8" s="1"/>
  <c r="J17" i="8"/>
  <c r="J11" i="8"/>
  <c r="I17" i="8"/>
  <c r="I11" i="8"/>
  <c r="H17" i="8"/>
  <c r="H11" i="8"/>
  <c r="G17" i="8"/>
  <c r="G11" i="8"/>
  <c r="F17" i="8"/>
  <c r="F11" i="8"/>
  <c r="D17" i="8"/>
  <c r="D11" i="8"/>
  <c r="H20" i="8"/>
  <c r="H12" i="8"/>
  <c r="J20" i="8"/>
  <c r="J12" i="8"/>
  <c r="I20" i="8"/>
  <c r="I12" i="8"/>
  <c r="G20" i="8"/>
  <c r="G12" i="8"/>
  <c r="F20" i="8"/>
  <c r="F12" i="8"/>
  <c r="D20" i="8"/>
  <c r="D12" i="8"/>
  <c r="J15" i="8"/>
  <c r="J9" i="8"/>
  <c r="I15" i="8"/>
  <c r="I9" i="8"/>
  <c r="H15" i="8"/>
  <c r="H9" i="8"/>
  <c r="G15" i="8"/>
  <c r="G9" i="8"/>
  <c r="F15" i="8"/>
  <c r="F9" i="8"/>
  <c r="D15" i="8"/>
  <c r="D9" i="8"/>
  <c r="I10" i="8"/>
  <c r="J23" i="8"/>
  <c r="J7" i="8"/>
  <c r="I23" i="8"/>
  <c r="I7" i="8"/>
  <c r="H23" i="8"/>
  <c r="H7" i="8"/>
  <c r="G23" i="8"/>
  <c r="G7" i="8"/>
  <c r="F23" i="8"/>
  <c r="F7" i="8"/>
  <c r="D23" i="8"/>
  <c r="D7" i="8"/>
  <c r="J19" i="8"/>
  <c r="J10" i="8"/>
  <c r="I19" i="8"/>
  <c r="H19" i="8"/>
  <c r="H10" i="8"/>
  <c r="G19" i="8"/>
  <c r="G10" i="8"/>
  <c r="F19" i="8"/>
  <c r="F10" i="8"/>
  <c r="D19" i="8"/>
  <c r="D10" i="8"/>
  <c r="G21" i="8"/>
  <c r="G6" i="8"/>
  <c r="J21" i="8"/>
  <c r="I21" i="8"/>
  <c r="H21" i="8"/>
  <c r="F21" i="8"/>
  <c r="D21" i="8"/>
  <c r="J6" i="8"/>
  <c r="I6" i="8"/>
  <c r="H6" i="8"/>
  <c r="F6" i="8"/>
  <c r="D6" i="8"/>
  <c r="J16" i="8"/>
  <c r="I16" i="8"/>
  <c r="H16" i="8"/>
  <c r="J5" i="8"/>
  <c r="I5" i="8"/>
  <c r="H5" i="8"/>
  <c r="G16" i="8"/>
  <c r="F16" i="8"/>
  <c r="D16" i="8"/>
  <c r="G5" i="8"/>
  <c r="F5" i="8"/>
  <c r="D5" i="8"/>
  <c r="J18" i="8"/>
  <c r="I18" i="8"/>
  <c r="H18" i="8"/>
  <c r="F18" i="8"/>
  <c r="G18" i="8"/>
  <c r="D18" i="8"/>
  <c r="H8" i="8"/>
  <c r="J8" i="8"/>
  <c r="I8" i="8"/>
  <c r="G8" i="8"/>
  <c r="F8" i="8"/>
  <c r="D8" i="8"/>
  <c r="J22" i="8"/>
  <c r="J4" i="8"/>
  <c r="I22" i="8"/>
  <c r="I4" i="8"/>
  <c r="H22" i="8"/>
  <c r="H4" i="8"/>
  <c r="G22" i="8"/>
  <c r="G4" i="8"/>
  <c r="F22" i="8"/>
  <c r="F4" i="8"/>
  <c r="D22" i="8"/>
  <c r="D4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F24" i="20"/>
  <c r="B24" i="20"/>
  <c r="F22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M12" i="20"/>
  <c r="I8" i="20"/>
  <c r="C12" i="8"/>
  <c r="C11" i="8"/>
  <c r="C13" i="8"/>
  <c r="C9" i="8"/>
  <c r="C7" i="8"/>
  <c r="C10" i="8"/>
  <c r="C6" i="8"/>
  <c r="C5" i="8"/>
  <c r="C4" i="8"/>
  <c r="C8" i="8"/>
  <c r="F12" i="20"/>
  <c r="F38" i="20"/>
  <c r="F40" i="20"/>
  <c r="B8" i="20"/>
  <c r="E13" i="8"/>
  <c r="K24" i="8"/>
  <c r="K13" i="8"/>
  <c r="K11" i="8"/>
  <c r="E12" i="8" l="1"/>
  <c r="B12" i="8"/>
  <c r="E7" i="8"/>
  <c r="B7" i="8" s="1"/>
  <c r="K23" i="8"/>
  <c r="K4" i="8"/>
  <c r="E11" i="8"/>
  <c r="B11" i="8" s="1"/>
  <c r="E23" i="8"/>
  <c r="B23" i="8" s="1"/>
  <c r="K9" i="8"/>
  <c r="K12" i="8"/>
  <c r="E17" i="8"/>
  <c r="B17" i="8" s="1"/>
  <c r="K18" i="8"/>
  <c r="K16" i="8"/>
  <c r="E21" i="8"/>
  <c r="B21" i="8" s="1"/>
  <c r="E18" i="8"/>
  <c r="B18" i="8" s="1"/>
  <c r="E19" i="8"/>
  <c r="B19" i="8" s="1"/>
  <c r="E20" i="8"/>
  <c r="B20" i="8" s="1"/>
  <c r="E8" i="8"/>
  <c r="B8" i="8" s="1"/>
  <c r="E6" i="8"/>
  <c r="B6" i="8" s="1"/>
  <c r="E4" i="8"/>
  <c r="B4" i="8" s="1"/>
  <c r="E10" i="8"/>
  <c r="B10" i="8" s="1"/>
  <c r="K17" i="8"/>
  <c r="K5" i="8"/>
  <c r="E5" i="8"/>
  <c r="B5" i="8" s="1"/>
  <c r="E22" i="8"/>
  <c r="B22" i="8" s="1"/>
  <c r="E15" i="8"/>
  <c r="B15" i="8" s="1"/>
  <c r="K15" i="8"/>
  <c r="K20" i="8"/>
  <c r="E9" i="8"/>
  <c r="B9" i="8" s="1"/>
  <c r="E16" i="8"/>
  <c r="B16" i="8" s="1"/>
  <c r="K19" i="8"/>
  <c r="K22" i="8"/>
  <c r="K21" i="8"/>
  <c r="K7" i="8"/>
  <c r="K10" i="8"/>
  <c r="K8" i="8"/>
  <c r="K6" i="8"/>
</calcChain>
</file>

<file path=xl/sharedStrings.xml><?xml version="1.0" encoding="utf-8"?>
<sst xmlns="http://schemas.openxmlformats.org/spreadsheetml/2006/main" count="305" uniqueCount="138">
  <si>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</si>
  <si>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</si>
  <si>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</si>
  <si>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</si>
  <si>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</si>
  <si>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</si>
  <si>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</si>
  <si>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</si>
  <si>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</si>
  <si>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</si>
  <si>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</si>
  <si>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</si>
  <si>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</si>
  <si>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</si>
  <si>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</si>
  <si>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</si>
  <si>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</si>
  <si>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</si>
  <si>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</si>
  <si>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</si>
  <si>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</si>
  <si>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</si>
  <si>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</si>
  <si>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</si>
  <si>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</si>
  <si>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</si>
  <si>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</si>
  <si>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</si>
  <si>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</si>
  <si>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</si>
  <si>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</si>
  <si>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</si>
  <si>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</si>
  <si>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</si>
  <si>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</si>
  <si>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</si>
  <si>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</si>
  <si>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</si>
  <si>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</si>
  <si>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</si>
  <si>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</si>
  <si>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</si>
  <si>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</si>
  <si>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</si>
  <si>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</si>
  <si>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</si>
  <si>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</si>
  <si>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</si>
  <si>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</si>
  <si>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</si>
  <si>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</si>
  <si>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</si>
  <si>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</si>
  <si>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</si>
  <si>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</si>
  <si>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</si>
  <si>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</si>
  <si>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</si>
  <si>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</si>
  <si>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</si>
  <si>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</si>
  <si>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</si>
  <si>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</si>
  <si>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</si>
  <si>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</si>
  <si>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</si>
  <si>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</si>
  <si>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</si>
  <si>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</si>
  <si>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</si>
  <si>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</si>
  <si>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</si>
  <si>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</si>
  <si>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</si>
  <si>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</si>
  <si>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</si>
  <si>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</si>
  <si>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</si>
  <si>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</si>
  <si>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</si>
  <si>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</si>
  <si>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</si>
  <si>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</si>
  <si>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</si>
  <si>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</si>
  <si>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</si>
  <si>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</si>
  <si>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</si>
  <si>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</si>
  <si>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</si>
  <si>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</si>
  <si>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</si>
  <si>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</si>
  <si>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</si>
  <si>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</si>
  <si>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</si>
  <si>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</si>
  <si>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</si>
  <si>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</si>
  <si>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</si>
  <si>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</si>
  <si>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</si>
  <si>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</si>
  <si>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</si>
  <si>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</si>
  <si>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</si>
  <si>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</si>
  <si>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</si>
  <si>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</si>
  <si>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</si>
  <si>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</si>
  <si>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</si>
  <si>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</si>
  <si>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</si>
  <si>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</si>
  <si>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</si>
  <si>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</si>
  <si>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</si>
  <si>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</si>
  <si>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SPO</t>
  </si>
  <si>
    <t>AMA</t>
  </si>
  <si>
    <t>ROM</t>
  </si>
  <si>
    <t>CHE</t>
  </si>
  <si>
    <t>IMI</t>
  </si>
  <si>
    <t>PAR</t>
  </si>
  <si>
    <t>SCR</t>
  </si>
  <si>
    <t>ARCB - Março 2023</t>
  </si>
  <si>
    <t>CRU</t>
  </si>
  <si>
    <t>RAY</t>
  </si>
  <si>
    <t>SPT</t>
  </si>
  <si>
    <t>GLA</t>
  </si>
  <si>
    <t>CAM</t>
  </si>
  <si>
    <t>BOT</t>
  </si>
  <si>
    <t>JUV</t>
  </si>
  <si>
    <t>MAN</t>
  </si>
  <si>
    <t>MIL</t>
  </si>
  <si>
    <t>VAS</t>
  </si>
  <si>
    <t>FLU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</si>
</sst>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2" fillId="7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3" fillId="8" borderId="7" xfId="0" applyNumberFormat="1" applyFont="1" applyFill="1" applyBorder="1" applyAlignment="1">
      <alignment horizontal="center" vertical="center"/>
    </xf>
    <xf numFmtId="49" fontId="24" fillId="9" borderId="7" xfId="0" applyNumberFormat="1" applyFont="1" applyFill="1" applyBorder="1" applyAlignment="1">
      <alignment horizontal="center" vertical="center"/>
    </xf>
    <xf numFmtId="49" fontId="25" fillId="10" borderId="7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49" fontId="25" fillId="12" borderId="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5" fillId="13" borderId="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164" fontId="4" fillId="1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7" fillId="15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30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4" xfId="0" applyBorder="1"/>
    <xf numFmtId="0" fontId="14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6" xfId="0" applyFont="1" applyBorder="1"/>
    <xf numFmtId="0" fontId="0" fillId="0" borderId="0" xfId="0" applyBorder="1"/>
    <xf numFmtId="0" fontId="33" fillId="0" borderId="17" xfId="0" applyFont="1" applyBorder="1"/>
    <xf numFmtId="0" fontId="2" fillId="0" borderId="0" xfId="0" applyFont="1"/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16" borderId="20" xfId="0" applyFont="1" applyFill="1" applyBorder="1"/>
    <xf numFmtId="0" fontId="0" fillId="16" borderId="20" xfId="0" applyFill="1" applyBorder="1"/>
    <xf numFmtId="0" fontId="4" fillId="16" borderId="20" xfId="0" applyFont="1" applyFill="1" applyBorder="1" applyAlignment="1">
      <alignment horizontal="center" vertical="center"/>
    </xf>
    <xf numFmtId="0" fontId="27" fillId="16" borderId="0" xfId="0" applyFont="1" applyFill="1"/>
    <xf numFmtId="0" fontId="0" fillId="16" borderId="0" xfId="0" applyFill="1"/>
    <xf numFmtId="0" fontId="27" fillId="16" borderId="0" xfId="0" applyFont="1" applyFill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8" fillId="0" borderId="0" xfId="0" applyFont="1"/>
    <xf numFmtId="0" fontId="27" fillId="16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6" xfId="0" applyFont="1" applyFill="1" applyBorder="1"/>
    <xf numFmtId="0" fontId="33" fillId="0" borderId="17" xfId="0" applyFont="1" applyFill="1" applyBorder="1"/>
    <xf numFmtId="0" fontId="17" fillId="0" borderId="4" xfId="0" applyFont="1" applyFill="1" applyBorder="1" applyAlignment="1">
      <alignment horizontal="center" vertical="center"/>
    </xf>
    <xf numFmtId="10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10" fontId="4" fillId="17" borderId="30" xfId="0" applyNumberFormat="1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164" fontId="4" fillId="17" borderId="32" xfId="0" applyNumberFormat="1" applyFont="1" applyFill="1" applyBorder="1" applyAlignment="1">
      <alignment horizontal="center" vertical="center"/>
    </xf>
    <xf numFmtId="10" fontId="4" fillId="17" borderId="11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164" fontId="4" fillId="17" borderId="12" xfId="0" applyNumberFormat="1" applyFont="1" applyFill="1" applyBorder="1" applyAlignment="1">
      <alignment horizontal="center" vertical="center"/>
    </xf>
    <xf numFmtId="10" fontId="4" fillId="18" borderId="11" xfId="0" applyNumberFormat="1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164" fontId="4" fillId="18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35" fillId="16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9" fillId="17" borderId="0" xfId="0" applyNumberFormat="1" applyFont="1" applyFill="1" applyAlignment="1">
      <alignment horizontal="center" vertical="center"/>
    </xf>
    <xf numFmtId="0" fontId="19" fillId="17" borderId="0" xfId="0" applyNumberFormat="1" applyFont="1" applyFill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1" fontId="19" fillId="18" borderId="0" xfId="0" applyNumberFormat="1" applyFont="1" applyFill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14" fillId="0" borderId="4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zoomScale="80" zoomScaleNormal="80" workbookViewId="0">
      <selection activeCell="Q68" sqref="Q68"/>
    </sheetView>
  </sheetViews>
  <sheetFormatPr defaultRowHeight="18" x14ac:dyDescent="0.25"/>
  <cols>
    <col min="1" max="1" width="11.7109375" style="4" bestFit="1" customWidth="1"/>
    <col min="2" max="2" width="12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12.7109375" style="2" customWidth="1"/>
    <col min="7" max="7" width="14.42578125" style="18" bestFit="1" customWidth="1"/>
    <col min="8" max="8" width="2.7109375" style="5" customWidth="1"/>
    <col min="9" max="9" width="12.7109375" style="2" customWidth="1"/>
    <col min="10" max="10" width="3.85546875" style="6" customWidth="1"/>
    <col min="11" max="11" width="3.140625" style="4" customWidth="1"/>
    <col min="12" max="12" width="3.85546875" style="6" customWidth="1"/>
    <col min="13" max="13" width="12.7109375" style="2" customWidth="1"/>
    <col min="14" max="14" width="14.42578125" style="18" bestFit="1" customWidth="1"/>
    <col min="15" max="15" width="9.140625" style="16"/>
  </cols>
  <sheetData>
    <row r="1" spans="1:21" ht="12.95" customHeight="1" x14ac:dyDescent="0.2">
      <c r="A1" s="167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21"/>
      <c r="P1" s="21"/>
      <c r="Q1" s="21"/>
      <c r="R1" s="21"/>
      <c r="S1" s="21"/>
      <c r="T1" s="21"/>
      <c r="U1" s="21"/>
    </row>
    <row r="2" spans="1:21" ht="13.7" customHeight="1" thickBot="1" x14ac:dyDescent="0.2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21"/>
      <c r="P2" s="21"/>
      <c r="Q2" s="21"/>
      <c r="R2" s="21"/>
      <c r="S2" s="21"/>
      <c r="T2" s="21"/>
      <c r="U2" s="21"/>
    </row>
    <row r="3" spans="1:21" ht="16.5" customHeight="1" x14ac:dyDescent="0.25">
      <c r="A3" s="175" t="s">
        <v>15</v>
      </c>
      <c r="B3" s="173" t="s">
        <v>1</v>
      </c>
      <c r="C3" s="173"/>
      <c r="E3" s="177">
        <v>44996</v>
      </c>
      <c r="F3" s="178"/>
      <c r="G3" s="179"/>
      <c r="I3" s="22"/>
      <c r="J3" s="22"/>
      <c r="K3" s="22"/>
      <c r="L3" s="22"/>
      <c r="M3" s="22"/>
      <c r="N3" s="22"/>
    </row>
    <row r="4" spans="1:21" ht="15" customHeight="1" thickBot="1" x14ac:dyDescent="0.3">
      <c r="A4" s="176"/>
      <c r="B4" s="174"/>
      <c r="C4" s="174"/>
      <c r="D4" s="3"/>
      <c r="E4" s="180"/>
      <c r="F4" s="181"/>
      <c r="G4" s="182"/>
      <c r="I4" s="22"/>
      <c r="J4" s="22"/>
      <c r="K4" s="22"/>
      <c r="L4" s="22"/>
      <c r="M4" s="22"/>
      <c r="N4" s="22"/>
    </row>
    <row r="5" spans="1:21" ht="18.75" thickBot="1" x14ac:dyDescent="0.3"/>
    <row r="6" spans="1:21" ht="24" thickBot="1" x14ac:dyDescent="0.3">
      <c r="B6" s="164" t="s">
        <v>24</v>
      </c>
      <c r="C6" s="165"/>
      <c r="D6" s="165"/>
      <c r="E6" s="165"/>
      <c r="F6" s="166"/>
      <c r="G6" s="19" t="s">
        <v>91</v>
      </c>
      <c r="H6" s="50"/>
      <c r="I6" s="164" t="s">
        <v>25</v>
      </c>
      <c r="J6" s="165"/>
      <c r="K6" s="165"/>
      <c r="L6" s="165"/>
      <c r="M6" s="166"/>
      <c r="N6" s="19" t="s">
        <v>91</v>
      </c>
    </row>
    <row r="7" spans="1:21" ht="14.25" customHeight="1" thickBot="1" x14ac:dyDescent="0.3">
      <c r="B7" s="8"/>
      <c r="F7" s="8"/>
      <c r="G7" s="20"/>
      <c r="I7" s="8"/>
      <c r="M7" s="8"/>
    </row>
    <row r="8" spans="1:21" ht="18" customHeight="1" thickBot="1" x14ac:dyDescent="0.3">
      <c r="A8" s="23">
        <v>1</v>
      </c>
      <c r="B8" s="24" t="str">
        <f>Times!A1</f>
        <v>IMI</v>
      </c>
      <c r="C8" s="25">
        <v>1</v>
      </c>
      <c r="D8" s="26" t="s">
        <v>0</v>
      </c>
      <c r="E8" s="25">
        <v>2</v>
      </c>
      <c r="F8" s="27" t="str">
        <f>Times!A4</f>
        <v>SPT</v>
      </c>
      <c r="G8" s="28" t="s">
        <v>27</v>
      </c>
      <c r="H8" s="29"/>
      <c r="I8" s="30" t="str">
        <f>Times!A11</f>
        <v>MAN</v>
      </c>
      <c r="J8" s="25">
        <v>1</v>
      </c>
      <c r="K8" s="26" t="s">
        <v>0</v>
      </c>
      <c r="L8" s="25">
        <v>1</v>
      </c>
      <c r="M8" s="27" t="str">
        <f>Times!A14</f>
        <v>CAM</v>
      </c>
      <c r="N8" s="28" t="s">
        <v>29</v>
      </c>
    </row>
    <row r="9" spans="1:21" ht="9.9499999999999993" customHeight="1" thickBot="1" x14ac:dyDescent="0.3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21" ht="18" customHeight="1" thickBot="1" x14ac:dyDescent="0.3">
      <c r="A10" s="23">
        <v>2</v>
      </c>
      <c r="B10" s="35" t="str">
        <f>Times!A2</f>
        <v>CRU</v>
      </c>
      <c r="C10" s="25">
        <v>2</v>
      </c>
      <c r="D10" s="26" t="s">
        <v>0</v>
      </c>
      <c r="E10" s="25">
        <v>0</v>
      </c>
      <c r="F10" s="27" t="str">
        <f>Times!A5</f>
        <v>SCR</v>
      </c>
      <c r="G10" s="28" t="s">
        <v>26</v>
      </c>
      <c r="H10" s="29"/>
      <c r="I10" s="30" t="str">
        <f>Times!A12</f>
        <v>VAS</v>
      </c>
      <c r="J10" s="25">
        <v>2</v>
      </c>
      <c r="K10" s="26" t="s">
        <v>0</v>
      </c>
      <c r="L10" s="25">
        <v>2</v>
      </c>
      <c r="M10" s="27" t="str">
        <f>Times!A15</f>
        <v>PAR</v>
      </c>
      <c r="N10" s="28" t="s">
        <v>30</v>
      </c>
    </row>
    <row r="11" spans="1:21" s="10" customFormat="1" ht="9.9499999999999993" customHeight="1" thickBot="1" x14ac:dyDescent="0.3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21" ht="18" customHeight="1" thickBot="1" x14ac:dyDescent="0.3">
      <c r="A12" s="23">
        <v>3</v>
      </c>
      <c r="B12" s="24" t="str">
        <f>Times!A3</f>
        <v>RAY</v>
      </c>
      <c r="C12" s="25">
        <v>1</v>
      </c>
      <c r="D12" s="26" t="s">
        <v>0</v>
      </c>
      <c r="E12" s="25">
        <v>0</v>
      </c>
      <c r="F12" s="27" t="str">
        <f>Times!A6</f>
        <v>AMA</v>
      </c>
      <c r="G12" s="28" t="s">
        <v>28</v>
      </c>
      <c r="H12" s="29"/>
      <c r="I12" s="30" t="str">
        <f>Times!A13</f>
        <v>ROM</v>
      </c>
      <c r="J12" s="25">
        <v>0</v>
      </c>
      <c r="K12" s="26" t="s">
        <v>0</v>
      </c>
      <c r="L12" s="25">
        <v>0</v>
      </c>
      <c r="M12" s="27" t="str">
        <f>Times!A16</f>
        <v>BOT</v>
      </c>
      <c r="N12" s="28" t="s">
        <v>31</v>
      </c>
    </row>
    <row r="13" spans="1:21" ht="9.9499999999999993" customHeight="1" thickBot="1" x14ac:dyDescent="0.3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21" ht="18" customHeight="1" thickBot="1" x14ac:dyDescent="0.3">
      <c r="A14" s="39">
        <v>4</v>
      </c>
      <c r="B14" s="40" t="str">
        <f>Times!A7</f>
        <v>GLA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JUV</v>
      </c>
      <c r="J14" s="41"/>
      <c r="K14" s="42" t="s">
        <v>0</v>
      </c>
      <c r="L14" s="41"/>
      <c r="M14" s="43" t="str">
        <f>Times!A20</f>
        <v>XXXX</v>
      </c>
      <c r="N14" s="44"/>
    </row>
    <row r="15" spans="1:21" s="10" customFormat="1" ht="9.9499999999999993" customHeight="1" thickBot="1" x14ac:dyDescent="0.3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21" ht="18" customHeight="1" thickBot="1" x14ac:dyDescent="0.3">
      <c r="A16" s="23">
        <v>5</v>
      </c>
      <c r="B16" s="35" t="str">
        <f>Times!A5</f>
        <v>SCR</v>
      </c>
      <c r="C16" s="25">
        <v>0</v>
      </c>
      <c r="D16" s="26" t="s">
        <v>0</v>
      </c>
      <c r="E16" s="25">
        <v>1</v>
      </c>
      <c r="F16" s="27" t="str">
        <f>Times!A8</f>
        <v>CHE</v>
      </c>
      <c r="G16" s="49" t="s">
        <v>32</v>
      </c>
      <c r="H16" s="29"/>
      <c r="I16" s="30" t="str">
        <f>Times!A15</f>
        <v>PAR</v>
      </c>
      <c r="J16" s="25">
        <v>1</v>
      </c>
      <c r="K16" s="26" t="s">
        <v>0</v>
      </c>
      <c r="L16" s="25">
        <v>0</v>
      </c>
      <c r="M16" s="27" t="str">
        <f>Times!A18</f>
        <v>MIL</v>
      </c>
      <c r="N16" s="49" t="s">
        <v>36</v>
      </c>
    </row>
    <row r="17" spans="1:15" ht="9.9499999999999993" customHeight="1" thickBot="1" x14ac:dyDescent="0.3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5" ht="18" customHeight="1" thickBot="1" x14ac:dyDescent="0.3">
      <c r="A18" s="23">
        <v>6</v>
      </c>
      <c r="B18" s="24" t="str">
        <f>Times!A6</f>
        <v>AMA</v>
      </c>
      <c r="C18" s="25">
        <v>2</v>
      </c>
      <c r="D18" s="26" t="s">
        <v>0</v>
      </c>
      <c r="E18" s="25">
        <v>1</v>
      </c>
      <c r="F18" s="27" t="str">
        <f>Times!A9</f>
        <v>SPO</v>
      </c>
      <c r="G18" s="49" t="s">
        <v>33</v>
      </c>
      <c r="H18" s="29"/>
      <c r="I18" s="30" t="str">
        <f>Times!A16</f>
        <v>BOT</v>
      </c>
      <c r="J18" s="128">
        <v>0</v>
      </c>
      <c r="K18" s="36" t="s">
        <v>0</v>
      </c>
      <c r="L18" s="128">
        <v>3</v>
      </c>
      <c r="M18" s="27" t="str">
        <f>Times!A19</f>
        <v>FLU</v>
      </c>
      <c r="N18" s="49" t="s">
        <v>37</v>
      </c>
    </row>
    <row r="19" spans="1:15" s="10" customFormat="1" ht="9.9499999999999993" customHeight="1" thickBot="1" x14ac:dyDescent="0.3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5" ht="18" customHeight="1" thickBot="1" x14ac:dyDescent="0.3">
      <c r="A20" s="23">
        <v>7</v>
      </c>
      <c r="B20" s="35" t="str">
        <f>Times!A1</f>
        <v>IMI</v>
      </c>
      <c r="C20" s="25">
        <v>3</v>
      </c>
      <c r="D20" s="26" t="s">
        <v>0</v>
      </c>
      <c r="E20" s="25">
        <v>0</v>
      </c>
      <c r="F20" s="27" t="str">
        <f>Times!A7</f>
        <v>GLA</v>
      </c>
      <c r="G20" s="49" t="s">
        <v>34</v>
      </c>
      <c r="H20" s="29"/>
      <c r="I20" s="30" t="str">
        <f>Times!A11</f>
        <v>MAN</v>
      </c>
      <c r="J20" s="25">
        <v>0</v>
      </c>
      <c r="K20" s="26" t="s">
        <v>0</v>
      </c>
      <c r="L20" s="25">
        <v>1</v>
      </c>
      <c r="M20" s="27" t="str">
        <f>Times!A17</f>
        <v>JUV</v>
      </c>
      <c r="N20" s="49" t="s">
        <v>38</v>
      </c>
    </row>
    <row r="21" spans="1:15" ht="9.9499999999999993" customHeight="1" thickBot="1" x14ac:dyDescent="0.3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5" ht="18" customHeight="1" thickBot="1" x14ac:dyDescent="0.3">
      <c r="A22" s="23">
        <v>8</v>
      </c>
      <c r="B22" s="24" t="str">
        <f>Times!A2</f>
        <v>CRU</v>
      </c>
      <c r="C22" s="25">
        <v>4</v>
      </c>
      <c r="D22" s="26" t="s">
        <v>0</v>
      </c>
      <c r="E22" s="25">
        <v>0</v>
      </c>
      <c r="F22" s="27" t="str">
        <f>Times!A8</f>
        <v>CHE</v>
      </c>
      <c r="G22" s="54" t="s">
        <v>39</v>
      </c>
      <c r="H22" s="29"/>
      <c r="I22" s="30" t="str">
        <f>Times!A12</f>
        <v>VAS</v>
      </c>
      <c r="J22" s="25">
        <v>2</v>
      </c>
      <c r="K22" s="26" t="s">
        <v>0</v>
      </c>
      <c r="L22" s="25">
        <v>2</v>
      </c>
      <c r="M22" s="27" t="str">
        <f>Times!A18</f>
        <v>MIL</v>
      </c>
      <c r="N22" s="54" t="s">
        <v>65</v>
      </c>
    </row>
    <row r="23" spans="1:15" s="10" customFormat="1" ht="9.9499999999999993" customHeight="1" thickBot="1" x14ac:dyDescent="0.3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5" ht="18" customHeight="1" thickBot="1" x14ac:dyDescent="0.3">
      <c r="A24" s="23">
        <v>9</v>
      </c>
      <c r="B24" s="35" t="str">
        <f>Times!A3</f>
        <v>RAY</v>
      </c>
      <c r="C24" s="25">
        <v>2</v>
      </c>
      <c r="D24" s="26" t="s">
        <v>0</v>
      </c>
      <c r="E24" s="25">
        <v>0</v>
      </c>
      <c r="F24" s="27" t="str">
        <f>Times!A9</f>
        <v>SPO</v>
      </c>
      <c r="G24" s="54" t="s">
        <v>40</v>
      </c>
      <c r="H24" s="29"/>
      <c r="I24" s="30" t="str">
        <f>Times!A13</f>
        <v>ROM</v>
      </c>
      <c r="J24" s="128">
        <v>1</v>
      </c>
      <c r="K24" s="36" t="s">
        <v>0</v>
      </c>
      <c r="L24" s="128">
        <v>1</v>
      </c>
      <c r="M24" s="27" t="str">
        <f>Times!A19</f>
        <v>FLU</v>
      </c>
      <c r="N24" s="54" t="s">
        <v>66</v>
      </c>
    </row>
    <row r="25" spans="1:15" ht="9.9499999999999993" customHeight="1" thickBot="1" x14ac:dyDescent="0.3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5" ht="18" customHeight="1" thickBot="1" x14ac:dyDescent="0.3">
      <c r="A26" s="39">
        <v>10</v>
      </c>
      <c r="B26" s="40" t="str">
        <f>Times!A4</f>
        <v>SPT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CAM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9499999999999993" customHeight="1" thickBot="1" x14ac:dyDescent="0.3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5" ht="18" customHeight="1" thickBot="1" x14ac:dyDescent="0.3">
      <c r="A28" s="23">
        <v>11</v>
      </c>
      <c r="B28" s="35" t="str">
        <f>Times!A5</f>
        <v>SCR</v>
      </c>
      <c r="C28" s="25">
        <v>1</v>
      </c>
      <c r="D28" s="26" t="s">
        <v>0</v>
      </c>
      <c r="E28" s="25">
        <v>3</v>
      </c>
      <c r="F28" s="27" t="str">
        <f>Times!A6</f>
        <v>AMA</v>
      </c>
      <c r="G28" s="57" t="s">
        <v>42</v>
      </c>
      <c r="H28" s="29"/>
      <c r="I28" s="30" t="str">
        <f>Times!A15</f>
        <v>PAR</v>
      </c>
      <c r="J28" s="25">
        <v>2</v>
      </c>
      <c r="K28" s="26" t="s">
        <v>0</v>
      </c>
      <c r="L28" s="25">
        <v>1</v>
      </c>
      <c r="M28" s="27" t="str">
        <f>Times!A16</f>
        <v>BOT</v>
      </c>
      <c r="N28" s="57" t="s">
        <v>68</v>
      </c>
    </row>
    <row r="29" spans="1:15" ht="9.9499999999999993" customHeight="1" thickBot="1" x14ac:dyDescent="0.3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5" ht="18" customHeight="1" thickBot="1" x14ac:dyDescent="0.3">
      <c r="A30" s="23">
        <v>12</v>
      </c>
      <c r="B30" s="35" t="str">
        <f>Times!A2</f>
        <v>CRU</v>
      </c>
      <c r="C30" s="25">
        <v>0</v>
      </c>
      <c r="D30" s="26" t="s">
        <v>0</v>
      </c>
      <c r="E30" s="25">
        <v>2</v>
      </c>
      <c r="F30" s="27" t="str">
        <f>Times!A3</f>
        <v>RAY</v>
      </c>
      <c r="G30" s="57" t="s">
        <v>43</v>
      </c>
      <c r="H30" s="29"/>
      <c r="I30" s="30" t="str">
        <f>Times!A12</f>
        <v>VAS</v>
      </c>
      <c r="J30" s="25">
        <v>2</v>
      </c>
      <c r="K30" s="26" t="s">
        <v>0</v>
      </c>
      <c r="L30" s="25">
        <v>1</v>
      </c>
      <c r="M30" s="27" t="str">
        <f>Times!A13</f>
        <v>ROM</v>
      </c>
      <c r="N30" s="57" t="s">
        <v>69</v>
      </c>
    </row>
    <row r="31" spans="1:15" s="10" customFormat="1" ht="9.9499999999999993" customHeight="1" thickBot="1" x14ac:dyDescent="0.3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5" ht="18" customHeight="1" thickBot="1" x14ac:dyDescent="0.3">
      <c r="A32" s="23">
        <v>13</v>
      </c>
      <c r="B32" s="35" t="str">
        <f>Times!A7</f>
        <v>GLA</v>
      </c>
      <c r="C32" s="25">
        <v>2</v>
      </c>
      <c r="D32" s="26" t="s">
        <v>0</v>
      </c>
      <c r="E32" s="25">
        <v>0</v>
      </c>
      <c r="F32" s="27" t="str">
        <f>Times!A8</f>
        <v>CHE</v>
      </c>
      <c r="G32" s="57" t="s">
        <v>44</v>
      </c>
      <c r="H32" s="29"/>
      <c r="I32" s="30" t="str">
        <f>Times!A17</f>
        <v>JUV</v>
      </c>
      <c r="J32" s="25">
        <v>0</v>
      </c>
      <c r="K32" s="26" t="s">
        <v>0</v>
      </c>
      <c r="L32" s="25">
        <v>2</v>
      </c>
      <c r="M32" s="27" t="str">
        <f>Times!A18</f>
        <v>MIL</v>
      </c>
      <c r="N32" s="57" t="s">
        <v>70</v>
      </c>
    </row>
    <row r="33" spans="1:15" ht="9.9499999999999993" customHeight="1" thickBot="1" x14ac:dyDescent="0.3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5" ht="18" customHeight="1" thickBot="1" x14ac:dyDescent="0.3">
      <c r="A34" s="23">
        <v>14</v>
      </c>
      <c r="B34" s="35" t="str">
        <f>Times!A1</f>
        <v>IMI</v>
      </c>
      <c r="C34" s="25">
        <v>1</v>
      </c>
      <c r="D34" s="26" t="s">
        <v>0</v>
      </c>
      <c r="E34" s="25">
        <v>0</v>
      </c>
      <c r="F34" s="27" t="str">
        <f>Times!A9</f>
        <v>SPO</v>
      </c>
      <c r="G34" s="59" t="s">
        <v>45</v>
      </c>
      <c r="H34" s="29"/>
      <c r="I34" s="30" t="str">
        <f>Times!A11</f>
        <v>MAN</v>
      </c>
      <c r="J34" s="128">
        <v>2</v>
      </c>
      <c r="K34" s="36" t="s">
        <v>0</v>
      </c>
      <c r="L34" s="128">
        <v>4</v>
      </c>
      <c r="M34" s="27" t="str">
        <f>Times!A19</f>
        <v>FLU</v>
      </c>
      <c r="N34" s="59" t="s">
        <v>71</v>
      </c>
    </row>
    <row r="35" spans="1:15" s="10" customFormat="1" ht="9.9499999999999993" customHeight="1" thickBot="1" x14ac:dyDescent="0.3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5" ht="18" customHeight="1" thickBot="1" x14ac:dyDescent="0.3">
      <c r="A36" s="39">
        <v>15</v>
      </c>
      <c r="B36" s="40" t="str">
        <f>Times!A6</f>
        <v>AMA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BOT</v>
      </c>
      <c r="J36" s="41"/>
      <c r="K36" s="42" t="s">
        <v>0</v>
      </c>
      <c r="L36" s="41"/>
      <c r="M36" s="43" t="str">
        <f>Times!A20</f>
        <v>XXXX</v>
      </c>
      <c r="N36" s="44"/>
    </row>
    <row r="37" spans="1:15" ht="9.9499999999999993" customHeight="1" thickBot="1" x14ac:dyDescent="0.3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5" ht="18" customHeight="1" thickBot="1" x14ac:dyDescent="0.3">
      <c r="A38" s="23">
        <v>16</v>
      </c>
      <c r="B38" s="35" t="str">
        <f>Times!A3</f>
        <v>RAY</v>
      </c>
      <c r="C38" s="25">
        <v>3</v>
      </c>
      <c r="D38" s="26" t="s">
        <v>0</v>
      </c>
      <c r="E38" s="25">
        <v>3</v>
      </c>
      <c r="F38" s="27" t="str">
        <f>Times!A5</f>
        <v>SCR</v>
      </c>
      <c r="G38" s="59" t="s">
        <v>46</v>
      </c>
      <c r="H38" s="29"/>
      <c r="I38" s="30" t="str">
        <f>Times!A13</f>
        <v>ROM</v>
      </c>
      <c r="J38" s="25">
        <v>1</v>
      </c>
      <c r="K38" s="26" t="s">
        <v>0</v>
      </c>
      <c r="L38" s="25">
        <v>0</v>
      </c>
      <c r="M38" s="27" t="str">
        <f>Times!A15</f>
        <v>PAR</v>
      </c>
      <c r="N38" s="59" t="s">
        <v>72</v>
      </c>
    </row>
    <row r="39" spans="1:15" s="10" customFormat="1" ht="9.9499999999999993" customHeight="1" thickBot="1" x14ac:dyDescent="0.3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5" ht="18" customHeight="1" thickBot="1" x14ac:dyDescent="0.3">
      <c r="A40" s="23">
        <v>17</v>
      </c>
      <c r="B40" s="35" t="str">
        <f>Times!A2</f>
        <v>CRU</v>
      </c>
      <c r="C40" s="25">
        <v>0</v>
      </c>
      <c r="D40" s="26" t="s">
        <v>0</v>
      </c>
      <c r="E40" s="25">
        <v>0</v>
      </c>
      <c r="F40" s="27" t="str">
        <f>Times!A4</f>
        <v>SPT</v>
      </c>
      <c r="G40" s="59" t="s">
        <v>47</v>
      </c>
      <c r="H40" s="29"/>
      <c r="I40" s="30" t="str">
        <f>Times!A12</f>
        <v>VAS</v>
      </c>
      <c r="J40" s="25">
        <v>1</v>
      </c>
      <c r="K40" s="26" t="s">
        <v>0</v>
      </c>
      <c r="L40" s="25">
        <v>0</v>
      </c>
      <c r="M40" s="27" t="str">
        <f>Times!A14</f>
        <v>CAM</v>
      </c>
      <c r="N40" s="59" t="s">
        <v>73</v>
      </c>
    </row>
    <row r="41" spans="1:15" ht="9.9499999999999993" customHeight="1" thickBot="1" x14ac:dyDescent="0.3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5" ht="18" customHeight="1" thickBot="1" x14ac:dyDescent="0.3">
      <c r="A42" s="39">
        <v>18</v>
      </c>
      <c r="B42" s="40" t="str">
        <f>Times!A1</f>
        <v>IMI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MAN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9499999999999993" customHeight="1" thickBot="1" x14ac:dyDescent="0.3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5" ht="18" customHeight="1" thickBot="1" x14ac:dyDescent="0.3">
      <c r="A44" s="23">
        <v>19</v>
      </c>
      <c r="B44" s="35" t="str">
        <f>Times!A7</f>
        <v>GLA</v>
      </c>
      <c r="C44" s="25">
        <v>0</v>
      </c>
      <c r="D44" s="26" t="s">
        <v>0</v>
      </c>
      <c r="E44" s="25">
        <v>2</v>
      </c>
      <c r="F44" s="27" t="str">
        <f>Times!A9</f>
        <v>SPO</v>
      </c>
      <c r="G44" s="61" t="s">
        <v>48</v>
      </c>
      <c r="H44" s="29"/>
      <c r="I44" s="30" t="str">
        <f>Times!A17</f>
        <v>JUV</v>
      </c>
      <c r="J44" s="128">
        <v>2</v>
      </c>
      <c r="K44" s="36" t="s">
        <v>0</v>
      </c>
      <c r="L44" s="128">
        <v>1</v>
      </c>
      <c r="M44" s="27" t="str">
        <f>Times!A19</f>
        <v>FLU</v>
      </c>
      <c r="N44" s="61" t="s">
        <v>74</v>
      </c>
    </row>
    <row r="45" spans="1:15" ht="9.9499999999999993" customHeight="1" thickBot="1" x14ac:dyDescent="0.3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5" ht="18" customHeight="1" thickBot="1" x14ac:dyDescent="0.3">
      <c r="A46" s="23">
        <v>20</v>
      </c>
      <c r="B46" s="35" t="str">
        <f>Times!A6</f>
        <v>AMA</v>
      </c>
      <c r="C46" s="25">
        <v>3</v>
      </c>
      <c r="D46" s="26" t="s">
        <v>0</v>
      </c>
      <c r="E46" s="25">
        <v>3</v>
      </c>
      <c r="F46" s="27" t="str">
        <f>Times!A8</f>
        <v>CHE</v>
      </c>
      <c r="G46" s="62" t="s">
        <v>51</v>
      </c>
      <c r="H46" s="29"/>
      <c r="I46" s="30" t="str">
        <f>Times!A16</f>
        <v>BOT</v>
      </c>
      <c r="J46" s="25">
        <v>1</v>
      </c>
      <c r="K46" s="26" t="s">
        <v>0</v>
      </c>
      <c r="L46" s="25">
        <v>1</v>
      </c>
      <c r="M46" s="27" t="str">
        <f>Times!A18</f>
        <v>MIL</v>
      </c>
      <c r="N46" s="62" t="s">
        <v>77</v>
      </c>
    </row>
    <row r="47" spans="1:15" s="10" customFormat="1" ht="9.9499999999999993" customHeight="1" thickBot="1" x14ac:dyDescent="0.3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5" ht="18" customHeight="1" thickBot="1" x14ac:dyDescent="0.3">
      <c r="A48" s="23">
        <v>21</v>
      </c>
      <c r="B48" s="35" t="str">
        <f>Times!A4</f>
        <v>SPT</v>
      </c>
      <c r="C48" s="25">
        <v>0</v>
      </c>
      <c r="D48" s="26" t="s">
        <v>0</v>
      </c>
      <c r="E48" s="25">
        <v>1</v>
      </c>
      <c r="F48" s="27" t="str">
        <f>Times!A5</f>
        <v>SCR</v>
      </c>
      <c r="G48" s="62" t="s">
        <v>52</v>
      </c>
      <c r="H48" s="29"/>
      <c r="I48" s="30" t="str">
        <f>Times!A14</f>
        <v>CAM</v>
      </c>
      <c r="J48" s="25">
        <v>1</v>
      </c>
      <c r="K48" s="26" t="s">
        <v>0</v>
      </c>
      <c r="L48" s="25">
        <v>1</v>
      </c>
      <c r="M48" s="27" t="str">
        <f>Times!A15</f>
        <v>PAR</v>
      </c>
      <c r="N48" s="62" t="s">
        <v>78</v>
      </c>
    </row>
    <row r="49" spans="1:15" ht="9.9499999999999993" customHeight="1" thickBot="1" x14ac:dyDescent="0.3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5" ht="18" customHeight="1" thickBot="1" x14ac:dyDescent="0.3">
      <c r="A50" s="39">
        <v>22</v>
      </c>
      <c r="B50" s="40" t="str">
        <f>Times!A9</f>
        <v>SPO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FLU</v>
      </c>
      <c r="J50" s="41"/>
      <c r="K50" s="42" t="s">
        <v>0</v>
      </c>
      <c r="L50" s="41"/>
      <c r="M50" s="43" t="str">
        <f>Times!A20</f>
        <v>XXXX</v>
      </c>
      <c r="N50" s="44"/>
    </row>
    <row r="51" spans="1:15" ht="9.9499999999999993" customHeight="1" thickBot="1" x14ac:dyDescent="0.3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5" ht="18" customHeight="1" thickBot="1" x14ac:dyDescent="0.3">
      <c r="A52" s="23">
        <v>23</v>
      </c>
      <c r="B52" s="35" t="str">
        <f>Times!A1</f>
        <v>IMI</v>
      </c>
      <c r="C52" s="25">
        <v>1</v>
      </c>
      <c r="D52" s="26" t="s">
        <v>0</v>
      </c>
      <c r="E52" s="25">
        <v>0</v>
      </c>
      <c r="F52" s="27" t="str">
        <f>Times!A3</f>
        <v>RAY</v>
      </c>
      <c r="G52" s="63" t="s">
        <v>80</v>
      </c>
      <c r="H52" s="29"/>
      <c r="I52" s="30" t="str">
        <f>Times!A11</f>
        <v>MAN</v>
      </c>
      <c r="J52" s="25">
        <v>0</v>
      </c>
      <c r="K52" s="26" t="s">
        <v>0</v>
      </c>
      <c r="L52" s="25">
        <v>3</v>
      </c>
      <c r="M52" s="27" t="str">
        <f>Times!A13</f>
        <v>ROM</v>
      </c>
      <c r="N52" s="63" t="s">
        <v>81</v>
      </c>
    </row>
    <row r="53" spans="1:15" s="10" customFormat="1" ht="9.9499999999999993" customHeight="1" thickBot="1" x14ac:dyDescent="0.3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5" ht="18" customHeight="1" thickBot="1" x14ac:dyDescent="0.3">
      <c r="A54" s="23">
        <v>24</v>
      </c>
      <c r="B54" s="24" t="str">
        <f>Times!A2</f>
        <v>CRU</v>
      </c>
      <c r="C54" s="25">
        <v>0</v>
      </c>
      <c r="D54" s="26" t="s">
        <v>0</v>
      </c>
      <c r="E54" s="25">
        <v>1</v>
      </c>
      <c r="F54" s="27" t="str">
        <f>Times!A7</f>
        <v>GLA</v>
      </c>
      <c r="G54" s="62" t="s">
        <v>53</v>
      </c>
      <c r="H54" s="29"/>
      <c r="I54" s="30" t="str">
        <f>Times!A12</f>
        <v>VAS</v>
      </c>
      <c r="J54" s="25">
        <v>0</v>
      </c>
      <c r="K54" s="26" t="s">
        <v>0</v>
      </c>
      <c r="L54" s="25">
        <v>4</v>
      </c>
      <c r="M54" s="27" t="str">
        <f>Times!A17</f>
        <v>JUV</v>
      </c>
      <c r="N54" s="62" t="s">
        <v>79</v>
      </c>
    </row>
    <row r="55" spans="1:15" ht="9.9499999999999993" customHeight="1" thickBot="1" x14ac:dyDescent="0.3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5" ht="18" customHeight="1" thickBot="1" x14ac:dyDescent="0.3">
      <c r="A56" s="39">
        <v>25</v>
      </c>
      <c r="B56" s="40" t="str">
        <f>Times!A8</f>
        <v>CHE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MIL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9499999999999993" customHeight="1" thickBot="1" x14ac:dyDescent="0.3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5" ht="18" customHeight="1" thickBot="1" x14ac:dyDescent="0.3">
      <c r="A58" s="23">
        <v>26</v>
      </c>
      <c r="B58" s="35" t="str">
        <f>Times!A1</f>
        <v>IMI</v>
      </c>
      <c r="C58" s="25">
        <v>0</v>
      </c>
      <c r="D58" s="26" t="s">
        <v>0</v>
      </c>
      <c r="E58" s="25">
        <v>0</v>
      </c>
      <c r="F58" s="27" t="str">
        <f>Times!A5</f>
        <v>SCR</v>
      </c>
      <c r="G58" s="64" t="s">
        <v>56</v>
      </c>
      <c r="H58" s="29"/>
      <c r="I58" s="30" t="str">
        <f>Times!A11</f>
        <v>MAN</v>
      </c>
      <c r="J58" s="25">
        <v>1</v>
      </c>
      <c r="K58" s="26" t="s">
        <v>0</v>
      </c>
      <c r="L58" s="25">
        <v>1</v>
      </c>
      <c r="M58" s="27" t="str">
        <f>Times!A15</f>
        <v>PAR</v>
      </c>
      <c r="N58" s="64" t="s">
        <v>84</v>
      </c>
    </row>
    <row r="59" spans="1:15" ht="9.9499999999999993" customHeight="1" thickBot="1" x14ac:dyDescent="0.3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5" ht="18" customHeight="1" thickBot="1" x14ac:dyDescent="0.3">
      <c r="A60" s="23">
        <v>27</v>
      </c>
      <c r="B60" s="24" t="str">
        <f>Times!A4</f>
        <v>SPT</v>
      </c>
      <c r="C60" s="25">
        <v>4</v>
      </c>
      <c r="D60" s="26" t="s">
        <v>0</v>
      </c>
      <c r="E60" s="25">
        <v>1</v>
      </c>
      <c r="F60" s="27" t="str">
        <f>Times!A6</f>
        <v>AMA</v>
      </c>
      <c r="G60" s="63" t="s">
        <v>54</v>
      </c>
      <c r="H60" s="29"/>
      <c r="I60" s="30" t="str">
        <f>Times!A14</f>
        <v>CAM</v>
      </c>
      <c r="J60" s="25">
        <v>2</v>
      </c>
      <c r="K60" s="26" t="s">
        <v>0</v>
      </c>
      <c r="L60" s="25">
        <v>0</v>
      </c>
      <c r="M60" s="27" t="str">
        <f>Times!A16</f>
        <v>BOT</v>
      </c>
      <c r="N60" s="63" t="s">
        <v>82</v>
      </c>
    </row>
    <row r="61" spans="1:15" s="10" customFormat="1" ht="9.9499999999999993" customHeight="1" thickBot="1" x14ac:dyDescent="0.3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5" ht="18" customHeight="1" thickBot="1" x14ac:dyDescent="0.3">
      <c r="A62" s="23">
        <v>28</v>
      </c>
      <c r="B62" s="35" t="str">
        <f>Times!A2</f>
        <v>CRU</v>
      </c>
      <c r="C62" s="25">
        <v>2</v>
      </c>
      <c r="D62" s="26" t="s">
        <v>0</v>
      </c>
      <c r="E62" s="25">
        <v>1</v>
      </c>
      <c r="F62" s="27" t="str">
        <f>Times!A9</f>
        <v>SPO</v>
      </c>
      <c r="G62" s="63" t="s">
        <v>55</v>
      </c>
      <c r="H62" s="29"/>
      <c r="I62" s="30" t="str">
        <f>Times!A12</f>
        <v>VAS</v>
      </c>
      <c r="J62" s="128">
        <v>1</v>
      </c>
      <c r="K62" s="36" t="s">
        <v>0</v>
      </c>
      <c r="L62" s="128">
        <v>1</v>
      </c>
      <c r="M62" s="27" t="str">
        <f>Times!A19</f>
        <v>FLU</v>
      </c>
      <c r="N62" s="63" t="s">
        <v>83</v>
      </c>
    </row>
    <row r="63" spans="1:15" ht="9.9499999999999993" customHeight="1" thickBot="1" x14ac:dyDescent="0.3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5" ht="18" customHeight="1" thickBot="1" x14ac:dyDescent="0.3">
      <c r="A64" s="23">
        <v>29</v>
      </c>
      <c r="B64" s="24" t="str">
        <f>Times!A3</f>
        <v>RAY</v>
      </c>
      <c r="C64" s="25">
        <v>2</v>
      </c>
      <c r="D64" s="26" t="s">
        <v>0</v>
      </c>
      <c r="E64" s="25">
        <v>0</v>
      </c>
      <c r="F64" s="27" t="str">
        <f>Times!A7</f>
        <v>GLA</v>
      </c>
      <c r="G64" s="64" t="s">
        <v>57</v>
      </c>
      <c r="H64" s="29"/>
      <c r="I64" s="30" t="str">
        <f>Times!A13</f>
        <v>ROM</v>
      </c>
      <c r="J64" s="25">
        <v>0</v>
      </c>
      <c r="K64" s="26" t="s">
        <v>0</v>
      </c>
      <c r="L64" s="25">
        <v>2</v>
      </c>
      <c r="M64" s="27" t="str">
        <f>Times!A17</f>
        <v>JUV</v>
      </c>
      <c r="N64" s="64" t="s">
        <v>85</v>
      </c>
    </row>
    <row r="65" spans="1:15" s="10" customFormat="1" ht="9.9499999999999993" customHeight="1" thickBot="1" x14ac:dyDescent="0.3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5" ht="18" customHeight="1" thickBot="1" x14ac:dyDescent="0.3">
      <c r="A66" s="23">
        <v>30</v>
      </c>
      <c r="B66" s="35" t="str">
        <f>Times!A4</f>
        <v>SPT</v>
      </c>
      <c r="C66" s="25">
        <v>1</v>
      </c>
      <c r="D66" s="26" t="s">
        <v>0</v>
      </c>
      <c r="E66" s="25">
        <v>0</v>
      </c>
      <c r="F66" s="27" t="str">
        <f>Times!A8</f>
        <v>CHE</v>
      </c>
      <c r="G66" s="61" t="s">
        <v>49</v>
      </c>
      <c r="H66" s="29"/>
      <c r="I66" s="30" t="str">
        <f>Times!A14</f>
        <v>CAM</v>
      </c>
      <c r="J66" s="25">
        <v>1</v>
      </c>
      <c r="K66" s="26" t="s">
        <v>0</v>
      </c>
      <c r="L66" s="25">
        <v>0</v>
      </c>
      <c r="M66" s="27" t="str">
        <f>Times!A18</f>
        <v>MIL</v>
      </c>
      <c r="N66" s="61" t="s">
        <v>75</v>
      </c>
    </row>
    <row r="67" spans="1:15" ht="9.9499999999999993" customHeight="1" thickBot="1" x14ac:dyDescent="0.3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5" ht="18" customHeight="1" thickBot="1" x14ac:dyDescent="0.3">
      <c r="A68" s="23">
        <v>31</v>
      </c>
      <c r="B68" s="35" t="str">
        <f>Times!A4</f>
        <v>SPT</v>
      </c>
      <c r="C68" s="25">
        <v>1</v>
      </c>
      <c r="D68" s="26" t="s">
        <v>0</v>
      </c>
      <c r="E68" s="25">
        <v>1</v>
      </c>
      <c r="F68" s="27" t="str">
        <f>Times!A9</f>
        <v>SPO</v>
      </c>
      <c r="G68" s="65" t="s">
        <v>59</v>
      </c>
      <c r="H68" s="29"/>
      <c r="I68" s="30" t="str">
        <f>Times!A14</f>
        <v>CAM</v>
      </c>
      <c r="J68" s="128">
        <v>0</v>
      </c>
      <c r="K68" s="36" t="s">
        <v>0</v>
      </c>
      <c r="L68" s="128">
        <v>2</v>
      </c>
      <c r="M68" s="27" t="str">
        <f>Times!A19</f>
        <v>FLU</v>
      </c>
      <c r="N68" s="65" t="s">
        <v>87</v>
      </c>
    </row>
    <row r="69" spans="1:15" s="10" customFormat="1" ht="9.9499999999999993" customHeight="1" thickBot="1" x14ac:dyDescent="0.3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5" ht="18" customHeight="1" thickBot="1" x14ac:dyDescent="0.3">
      <c r="A70" s="23">
        <v>32</v>
      </c>
      <c r="B70" s="35" t="str">
        <f>Times!A3</f>
        <v>RAY</v>
      </c>
      <c r="C70" s="25">
        <v>2</v>
      </c>
      <c r="D70" s="26" t="s">
        <v>0</v>
      </c>
      <c r="E70" s="25">
        <v>0</v>
      </c>
      <c r="F70" s="27" t="str">
        <f>Times!A8</f>
        <v>CHE</v>
      </c>
      <c r="G70" s="65" t="s">
        <v>60</v>
      </c>
      <c r="H70" s="29"/>
      <c r="I70" s="30" t="str">
        <f>Times!A13</f>
        <v>ROM</v>
      </c>
      <c r="J70" s="25">
        <v>3</v>
      </c>
      <c r="K70" s="26" t="s">
        <v>0</v>
      </c>
      <c r="L70" s="25">
        <v>2</v>
      </c>
      <c r="M70" s="27" t="str">
        <f>Times!A18</f>
        <v>MIL</v>
      </c>
      <c r="N70" s="65" t="s">
        <v>88</v>
      </c>
    </row>
    <row r="71" spans="1:15" ht="9.9499999999999993" customHeight="1" thickBot="1" x14ac:dyDescent="0.3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5" ht="18" customHeight="1" thickBot="1" x14ac:dyDescent="0.3">
      <c r="A72" s="23">
        <v>33</v>
      </c>
      <c r="B72" s="35" t="str">
        <f>Times!A1</f>
        <v>IMI</v>
      </c>
      <c r="C72" s="25">
        <v>3</v>
      </c>
      <c r="D72" s="26" t="s">
        <v>0</v>
      </c>
      <c r="E72" s="25">
        <v>1</v>
      </c>
      <c r="F72" s="27" t="str">
        <f>Times!A6</f>
        <v>AMA</v>
      </c>
      <c r="G72" s="61" t="s">
        <v>50</v>
      </c>
      <c r="H72" s="29"/>
      <c r="I72" s="30" t="str">
        <f>Times!A11</f>
        <v>MAN</v>
      </c>
      <c r="J72" s="25">
        <v>1</v>
      </c>
      <c r="K72" s="26" t="s">
        <v>0</v>
      </c>
      <c r="L72" s="25">
        <v>0</v>
      </c>
      <c r="M72" s="27" t="str">
        <f>Times!A16</f>
        <v>BOT</v>
      </c>
      <c r="N72" s="61" t="s">
        <v>76</v>
      </c>
    </row>
    <row r="73" spans="1:15" s="10" customFormat="1" ht="9.9499999999999993" customHeight="1" thickBot="1" x14ac:dyDescent="0.3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5" ht="18" customHeight="1" thickBot="1" x14ac:dyDescent="0.3">
      <c r="A74" s="23">
        <v>34</v>
      </c>
      <c r="B74" s="35" t="str">
        <f>Times!A5</f>
        <v>SCR</v>
      </c>
      <c r="C74" s="25">
        <v>0</v>
      </c>
      <c r="D74" s="26" t="s">
        <v>0</v>
      </c>
      <c r="E74" s="25">
        <v>1</v>
      </c>
      <c r="F74" s="27" t="str">
        <f>Times!A7</f>
        <v>GLA</v>
      </c>
      <c r="G74" s="90" t="s">
        <v>97</v>
      </c>
      <c r="H74" s="29"/>
      <c r="I74" s="30" t="str">
        <f>Times!A15</f>
        <v>PAR</v>
      </c>
      <c r="J74" s="25">
        <v>2</v>
      </c>
      <c r="K74" s="26" t="s">
        <v>0</v>
      </c>
      <c r="L74" s="25">
        <v>4</v>
      </c>
      <c r="M74" s="27" t="str">
        <f>Times!A17</f>
        <v>JUV</v>
      </c>
      <c r="N74" s="90" t="s">
        <v>101</v>
      </c>
    </row>
    <row r="75" spans="1:15" ht="9.9499999999999993" customHeight="1" thickBot="1" x14ac:dyDescent="0.3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5" ht="18" customHeight="1" thickBot="1" x14ac:dyDescent="0.3">
      <c r="A76" s="39">
        <v>35</v>
      </c>
      <c r="B76" s="40" t="str">
        <f>Times!A2</f>
        <v>CRU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VAS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9499999999999993" customHeight="1" thickBot="1" x14ac:dyDescent="0.3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5" ht="18" customHeight="1" thickBot="1" x14ac:dyDescent="0.3">
      <c r="A78" s="23">
        <v>36</v>
      </c>
      <c r="B78" s="35" t="str">
        <f>Times!A3</f>
        <v>RAY</v>
      </c>
      <c r="C78" s="25">
        <v>2</v>
      </c>
      <c r="D78" s="26" t="s">
        <v>0</v>
      </c>
      <c r="E78" s="25">
        <v>2</v>
      </c>
      <c r="F78" s="27" t="str">
        <f>Times!A4</f>
        <v>SPT</v>
      </c>
      <c r="G78" s="67" t="s">
        <v>62</v>
      </c>
      <c r="H78" s="29"/>
      <c r="I78" s="30" t="str">
        <f>Times!A13</f>
        <v>ROM</v>
      </c>
      <c r="J78" s="25">
        <v>2</v>
      </c>
      <c r="K78" s="26" t="s">
        <v>0</v>
      </c>
      <c r="L78" s="25">
        <v>1</v>
      </c>
      <c r="M78" s="27" t="str">
        <f>Times!A14</f>
        <v>CAM</v>
      </c>
      <c r="N78" s="67" t="s">
        <v>90</v>
      </c>
    </row>
    <row r="79" spans="1:15" ht="9.9499999999999993" customHeight="1" thickBot="1" x14ac:dyDescent="0.3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5" ht="18" customHeight="1" thickBot="1" x14ac:dyDescent="0.3">
      <c r="A80" s="39">
        <v>37</v>
      </c>
      <c r="B80" s="40" t="str">
        <f>Times!A5</f>
        <v>SCR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PAR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9499999999999993" customHeight="1" thickBot="1" x14ac:dyDescent="0.3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5" ht="18" customHeight="1" thickBot="1" x14ac:dyDescent="0.3">
      <c r="A82" s="23">
        <v>38</v>
      </c>
      <c r="B82" s="35" t="str">
        <f>Times!A1</f>
        <v>IMI</v>
      </c>
      <c r="C82" s="25">
        <v>6</v>
      </c>
      <c r="D82" s="26" t="s">
        <v>0</v>
      </c>
      <c r="E82" s="25">
        <v>0</v>
      </c>
      <c r="F82" s="27" t="str">
        <f>Times!A2</f>
        <v>CRU</v>
      </c>
      <c r="G82" s="65" t="s">
        <v>61</v>
      </c>
      <c r="H82" s="29"/>
      <c r="I82" s="30" t="str">
        <f>Times!A11</f>
        <v>MAN</v>
      </c>
      <c r="J82" s="25">
        <v>0</v>
      </c>
      <c r="K82" s="26" t="s">
        <v>0</v>
      </c>
      <c r="L82" s="25">
        <v>0</v>
      </c>
      <c r="M82" s="27" t="str">
        <f>Times!A12</f>
        <v>VAS</v>
      </c>
      <c r="N82" s="65" t="s">
        <v>89</v>
      </c>
    </row>
    <row r="83" spans="1:15" ht="9.9499999999999993" customHeight="1" thickBot="1" x14ac:dyDescent="0.3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5" ht="18" customHeight="1" thickBot="1" x14ac:dyDescent="0.3">
      <c r="A84" s="23">
        <v>39</v>
      </c>
      <c r="B84" s="35" t="str">
        <f>Times!A6</f>
        <v>AMA</v>
      </c>
      <c r="C84" s="25">
        <v>1</v>
      </c>
      <c r="D84" s="26" t="s">
        <v>0</v>
      </c>
      <c r="E84" s="25">
        <v>1</v>
      </c>
      <c r="F84" s="27" t="str">
        <f>Times!A7</f>
        <v>GLA</v>
      </c>
      <c r="G84" s="67" t="s">
        <v>63</v>
      </c>
      <c r="H84" s="29"/>
      <c r="I84" s="30" t="str">
        <f>Times!A16</f>
        <v>BOT</v>
      </c>
      <c r="J84" s="25">
        <v>0</v>
      </c>
      <c r="K84" s="26" t="s">
        <v>0</v>
      </c>
      <c r="L84" s="25">
        <v>2</v>
      </c>
      <c r="M84" s="27" t="str">
        <f>Times!A17</f>
        <v>JUV</v>
      </c>
      <c r="N84" s="67" t="s">
        <v>95</v>
      </c>
    </row>
    <row r="85" spans="1:15" s="10" customFormat="1" ht="9.9499999999999993" customHeight="1" thickBot="1" x14ac:dyDescent="0.3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5" ht="18" customHeight="1" thickBot="1" x14ac:dyDescent="0.3">
      <c r="A86" s="23">
        <v>40</v>
      </c>
      <c r="B86" s="35" t="str">
        <f>Times!A8</f>
        <v>CHE</v>
      </c>
      <c r="C86" s="25">
        <v>0</v>
      </c>
      <c r="D86" s="26" t="s">
        <v>0</v>
      </c>
      <c r="E86" s="25">
        <v>2</v>
      </c>
      <c r="F86" s="27" t="str">
        <f>Times!A9</f>
        <v>SPO</v>
      </c>
      <c r="G86" s="64" t="s">
        <v>58</v>
      </c>
      <c r="H86" s="29"/>
      <c r="I86" s="35" t="str">
        <f>Times!A18</f>
        <v>MIL</v>
      </c>
      <c r="J86" s="25">
        <v>0</v>
      </c>
      <c r="K86" s="26" t="s">
        <v>0</v>
      </c>
      <c r="L86" s="25">
        <v>0</v>
      </c>
      <c r="M86" s="27" t="str">
        <f>Times!A19</f>
        <v>FLU</v>
      </c>
      <c r="N86" s="64" t="s">
        <v>86</v>
      </c>
    </row>
    <row r="87" spans="1:15" ht="9.9499999999999993" customHeight="1" thickBot="1" x14ac:dyDescent="0.3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5" ht="18" customHeight="1" thickBot="1" x14ac:dyDescent="0.3">
      <c r="A88" s="23">
        <v>41</v>
      </c>
      <c r="B88" s="35" t="str">
        <f>Times!A4</f>
        <v>SPT</v>
      </c>
      <c r="C88" s="25">
        <v>2</v>
      </c>
      <c r="D88" s="26" t="s">
        <v>0</v>
      </c>
      <c r="E88" s="25">
        <v>1</v>
      </c>
      <c r="F88" s="27" t="str">
        <f>Times!A7</f>
        <v>GLA</v>
      </c>
      <c r="G88" s="54" t="s">
        <v>41</v>
      </c>
      <c r="H88" s="29"/>
      <c r="I88" s="30" t="str">
        <f>Times!A14</f>
        <v>CAM</v>
      </c>
      <c r="J88" s="25">
        <v>0</v>
      </c>
      <c r="K88" s="26" t="s">
        <v>0</v>
      </c>
      <c r="L88" s="25">
        <v>3</v>
      </c>
      <c r="M88" s="27" t="str">
        <f>Times!A17</f>
        <v>JUV</v>
      </c>
      <c r="N88" s="54" t="s">
        <v>67</v>
      </c>
    </row>
    <row r="89" spans="1:15" s="10" customFormat="1" ht="9.9499999999999993" customHeight="1" thickBot="1" x14ac:dyDescent="0.3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5" ht="18" customHeight="1" thickBot="1" x14ac:dyDescent="0.3">
      <c r="A90" s="39">
        <v>42</v>
      </c>
      <c r="B90" s="40" t="str">
        <f>Times!A3</f>
        <v>RAY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ROM</v>
      </c>
      <c r="J90" s="41"/>
      <c r="K90" s="42" t="s">
        <v>0</v>
      </c>
      <c r="L90" s="41"/>
      <c r="M90" s="43" t="str">
        <f>Times!A20</f>
        <v>XXXX</v>
      </c>
      <c r="N90" s="44"/>
    </row>
    <row r="91" spans="1:15" ht="9.9499999999999993" customHeight="1" thickBot="1" x14ac:dyDescent="0.3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5" ht="18" customHeight="1" thickBot="1" x14ac:dyDescent="0.3">
      <c r="A92" s="23">
        <v>43</v>
      </c>
      <c r="B92" s="35" t="str">
        <f>Times!A5</f>
        <v>SCR</v>
      </c>
      <c r="C92" s="25">
        <v>4</v>
      </c>
      <c r="D92" s="26" t="s">
        <v>0</v>
      </c>
      <c r="E92" s="25">
        <v>0</v>
      </c>
      <c r="F92" s="27" t="str">
        <f>Times!A9</f>
        <v>SPO</v>
      </c>
      <c r="G92" s="67" t="s">
        <v>64</v>
      </c>
      <c r="H92" s="29"/>
      <c r="I92" s="30" t="str">
        <f>Times!A15</f>
        <v>PAR</v>
      </c>
      <c r="J92" s="128">
        <v>2</v>
      </c>
      <c r="K92" s="36" t="s">
        <v>0</v>
      </c>
      <c r="L92" s="128">
        <v>2</v>
      </c>
      <c r="M92" s="27" t="str">
        <f>Times!A19</f>
        <v>FLU</v>
      </c>
      <c r="N92" s="67" t="s">
        <v>96</v>
      </c>
    </row>
    <row r="93" spans="1:15" ht="9.9499999999999993" customHeight="1" thickBot="1" x14ac:dyDescent="0.3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5" ht="18" customHeight="1" thickBot="1" x14ac:dyDescent="0.3">
      <c r="A94" s="23">
        <v>44</v>
      </c>
      <c r="B94" s="35" t="str">
        <f>Times!A2</f>
        <v>CRU</v>
      </c>
      <c r="C94" s="25">
        <v>0</v>
      </c>
      <c r="D94" s="26" t="s">
        <v>0</v>
      </c>
      <c r="E94" s="25">
        <v>1</v>
      </c>
      <c r="F94" s="27" t="str">
        <f>Times!A6</f>
        <v>AMA</v>
      </c>
      <c r="G94" s="90" t="s">
        <v>102</v>
      </c>
      <c r="H94" s="29"/>
      <c r="I94" s="30" t="str">
        <f>Times!A12</f>
        <v>VAS</v>
      </c>
      <c r="J94" s="25">
        <v>1</v>
      </c>
      <c r="K94" s="26" t="s">
        <v>0</v>
      </c>
      <c r="L94" s="25">
        <v>0</v>
      </c>
      <c r="M94" s="27" t="str">
        <f>Times!A16</f>
        <v>BOT</v>
      </c>
      <c r="N94" s="90" t="s">
        <v>100</v>
      </c>
    </row>
    <row r="95" spans="1:15" ht="9.9499999999999993" customHeight="1" thickBot="1" x14ac:dyDescent="0.3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5" ht="18" customHeight="1" thickBot="1" x14ac:dyDescent="0.3">
      <c r="A96" s="23">
        <v>45</v>
      </c>
      <c r="B96" s="35" t="str">
        <f>Times!A1</f>
        <v>IMI</v>
      </c>
      <c r="C96" s="25">
        <v>3</v>
      </c>
      <c r="D96" s="26" t="s">
        <v>0</v>
      </c>
      <c r="E96" s="25">
        <v>0</v>
      </c>
      <c r="F96" s="27" t="str">
        <f>Times!A8</f>
        <v>CHE</v>
      </c>
      <c r="G96" s="90" t="s">
        <v>99</v>
      </c>
      <c r="H96" s="29"/>
      <c r="I96" s="30" t="str">
        <f>Times!A11</f>
        <v>MAN</v>
      </c>
      <c r="J96" s="25">
        <v>0</v>
      </c>
      <c r="K96" s="26" t="s">
        <v>0</v>
      </c>
      <c r="L96" s="25">
        <v>2</v>
      </c>
      <c r="M96" s="27" t="str">
        <f>Times!A18</f>
        <v>MIL</v>
      </c>
      <c r="N96" s="90" t="s">
        <v>98</v>
      </c>
    </row>
  </sheetData>
  <sheetProtection algorithmName="SHA-512" hashValue="S2YXeCmEa5v1ubHxe1SGntwEDxoQnOgLxgPbF+6swMHilEgpilKzVFsqEaqkJChGtuCotAkFBZCPanvkzwPNOQ==" saltValue="COulkAs9ScUvSkd8jEUBww==" spinCount="100000" sheet="1" objects="1" scenarios="1"/>
  <mergeCells count="6">
    <mergeCell ref="B6:F6"/>
    <mergeCell ref="I6:M6"/>
    <mergeCell ref="A1:N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R26"/>
  <sheetViews>
    <sheetView zoomScale="60" zoomScaleNormal="60" workbookViewId="0">
      <selection activeCell="X15" sqref="X15"/>
    </sheetView>
  </sheetViews>
  <sheetFormatPr defaultRowHeight="23.25" x14ac:dyDescent="0.2"/>
  <cols>
    <col min="1" max="1" width="5.85546875" style="50" bestFit="1" customWidth="1"/>
    <col min="2" max="2" width="17.28515625" style="50" bestFit="1" customWidth="1"/>
    <col min="3" max="3" width="12.28515625" style="26" bestFit="1" customWidth="1"/>
    <col min="4" max="4" width="13.7109375" style="50" bestFit="1" customWidth="1"/>
    <col min="5" max="5" width="16" style="50" bestFit="1" customWidth="1"/>
    <col min="6" max="10" width="7.7109375" style="50" customWidth="1"/>
    <col min="11" max="11" width="13.42578125" style="26" bestFit="1" customWidth="1"/>
    <col min="12" max="12" width="10.5703125" style="83" bestFit="1" customWidth="1"/>
    <col min="13" max="13" width="14" style="84" bestFit="1" customWidth="1"/>
    <col min="14" max="15" width="11.85546875" style="84" bestFit="1" customWidth="1"/>
    <col min="16" max="16" width="10.7109375" style="84" bestFit="1" customWidth="1"/>
    <col min="17" max="17" width="9.140625" style="50"/>
    <col min="18" max="18" width="9.28515625" style="50" bestFit="1" customWidth="1"/>
    <col min="19" max="16384" width="9.140625" style="50"/>
  </cols>
  <sheetData>
    <row r="1" spans="1:18" ht="12.95" customHeight="1" thickTop="1" thickBot="1" x14ac:dyDescent="0.25">
      <c r="A1" s="183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1"/>
      <c r="M1" s="191" t="s">
        <v>6</v>
      </c>
      <c r="N1" s="191"/>
      <c r="O1" s="191"/>
      <c r="P1" s="191"/>
    </row>
    <row r="2" spans="1:18" ht="12.95" customHeight="1" thickTop="1" thickBot="1" x14ac:dyDescent="0.2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8"/>
      <c r="L2" s="11"/>
      <c r="M2" s="191"/>
      <c r="N2" s="191"/>
      <c r="O2" s="191"/>
      <c r="P2" s="191"/>
    </row>
    <row r="3" spans="1:18" ht="24.75" thickTop="1" thickBot="1" x14ac:dyDescent="0.25">
      <c r="A3" s="189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Top="1" thickBot="1" x14ac:dyDescent="0.25">
      <c r="A4" s="189"/>
      <c r="B4" s="134">
        <f t="shared" ref="B4:B12" si="0">IF(D4&gt;0,SUM((E4/(D4*3))),0)</f>
        <v>0.79166666666666663</v>
      </c>
      <c r="C4" s="135" t="str">
        <f>Times!A1</f>
        <v>IMI</v>
      </c>
      <c r="D4" s="135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135">
        <f t="shared" ref="E4:E12" si="1">SUM(F4*3)+G4</f>
        <v>19</v>
      </c>
      <c r="F4" s="135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6</v>
      </c>
      <c r="G4" s="135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135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135">
        <f>SUM('Tabela 1ª Fase'!C8+'Tabela 1ª Fase'!C20+'Tabela 1ª Fase'!C34+'Tabela 1ª Fase'!C42+'Tabela 1ª Fase'!C52+'Tabela 1ª Fase'!C58+'Tabela 1ª Fase'!C72+'Tabela 1ª Fase'!C82+'Tabela 1ª Fase'!C96)</f>
        <v>18</v>
      </c>
      <c r="J4" s="135">
        <f>SUM('Tabela 1ª Fase'!E8+'Tabela 1ª Fase'!E20+'Tabela 1ª Fase'!E34+'Tabela 1ª Fase'!E42+'Tabela 1ª Fase'!E52+'Tabela 1ª Fase'!E58+'Tabela 1ª Fase'!E72+'Tabela 1ª Fase'!E82+'Tabela 1ª Fase'!E96)</f>
        <v>3</v>
      </c>
      <c r="K4" s="136">
        <f t="shared" ref="K4:K12" si="2">SUM(I4-J4)</f>
        <v>15</v>
      </c>
      <c r="L4" s="159"/>
      <c r="M4" s="160">
        <v>2</v>
      </c>
      <c r="N4" s="161">
        <f>25-M4</f>
        <v>23</v>
      </c>
      <c r="O4" s="161">
        <v>14</v>
      </c>
      <c r="P4" s="161">
        <f>SUM(N4+O4)</f>
        <v>37</v>
      </c>
      <c r="Q4" s="71"/>
      <c r="R4" s="132"/>
    </row>
    <row r="5" spans="1:18" s="29" customFormat="1" ht="24.95" customHeight="1" thickTop="1" thickBot="1" x14ac:dyDescent="0.25">
      <c r="A5" s="189"/>
      <c r="B5" s="137">
        <f t="shared" si="0"/>
        <v>0.70833333333333337</v>
      </c>
      <c r="C5" s="138" t="str">
        <f>Times!A3</f>
        <v>RAY</v>
      </c>
      <c r="D5" s="138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5" s="138">
        <f t="shared" si="1"/>
        <v>17</v>
      </c>
      <c r="F5" s="138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5" s="138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5" s="138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5" s="138">
        <f>SUM('Tabela 1ª Fase'!C12+'Tabela 1ª Fase'!C24+'Tabela 1ª Fase'!E30+'Tabela 1ª Fase'!C38+'Tabela 1ª Fase'!E52+'Tabela 1ª Fase'!C64+'Tabela 1ª Fase'!C70+'Tabela 1ª Fase'!C78+'Tabela 1ª Fase'!C90)</f>
        <v>14</v>
      </c>
      <c r="J5" s="138">
        <f>SUM('Tabela 1ª Fase'!E12+'Tabela 1ª Fase'!E24+'Tabela 1ª Fase'!C30+'Tabela 1ª Fase'!E38+'Tabela 1ª Fase'!C52+'Tabela 1ª Fase'!E64+'Tabela 1ª Fase'!E70+'Tabela 1ª Fase'!E78+'Tabela 1ª Fase'!E90)</f>
        <v>6</v>
      </c>
      <c r="K5" s="139">
        <f t="shared" si="2"/>
        <v>8</v>
      </c>
      <c r="L5" s="159"/>
      <c r="M5" s="161">
        <v>3</v>
      </c>
      <c r="N5" s="161">
        <f t="shared" ref="N5:N24" si="3">25-M5</f>
        <v>22</v>
      </c>
      <c r="O5" s="161">
        <v>10</v>
      </c>
      <c r="P5" s="161">
        <f t="shared" ref="P5:P24" si="4">SUM(N5+O5)</f>
        <v>32</v>
      </c>
      <c r="Q5" s="71"/>
    </row>
    <row r="6" spans="1:18" s="29" customFormat="1" ht="24.95" customHeight="1" thickTop="1" thickBot="1" x14ac:dyDescent="0.25">
      <c r="A6" s="189"/>
      <c r="B6" s="137">
        <f t="shared" si="0"/>
        <v>0.625</v>
      </c>
      <c r="C6" s="138" t="str">
        <f>Times!A4</f>
        <v>SPT</v>
      </c>
      <c r="D6" s="138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6" s="138">
        <f t="shared" si="1"/>
        <v>15</v>
      </c>
      <c r="F6" s="138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6" s="138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6" s="138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1</v>
      </c>
      <c r="I6" s="138">
        <f>SUM('Tabela 1ª Fase'!E8+'Tabela 1ª Fase'!C26+'Tabela 1ª Fase'!E40+'Tabela 1ª Fase'!C48+'Tabela 1ª Fase'!C60+'Tabela 1ª Fase'!C66+'Tabela 1ª Fase'!C68+'Tabela 1ª Fase'!E78+'Tabela 1ª Fase'!C88)</f>
        <v>12</v>
      </c>
      <c r="J6" s="138">
        <f>SUM('Tabela 1ª Fase'!C8+'Tabela 1ª Fase'!E26+'Tabela 1ª Fase'!C40+'Tabela 1ª Fase'!E48+'Tabela 1ª Fase'!E60+'Tabela 1ª Fase'!E66+'Tabela 1ª Fase'!E68+'Tabela 1ª Fase'!C78+'Tabela 1ª Fase'!E88)</f>
        <v>7</v>
      </c>
      <c r="K6" s="139">
        <f t="shared" si="2"/>
        <v>5</v>
      </c>
      <c r="L6" s="159"/>
      <c r="M6" s="161">
        <v>4</v>
      </c>
      <c r="N6" s="161">
        <f t="shared" si="3"/>
        <v>21</v>
      </c>
      <c r="O6" s="161">
        <v>9</v>
      </c>
      <c r="P6" s="161">
        <f t="shared" si="4"/>
        <v>30</v>
      </c>
      <c r="Q6" s="71"/>
    </row>
    <row r="7" spans="1:18" s="29" customFormat="1" ht="24.95" customHeight="1" thickTop="1" thickBot="1" x14ac:dyDescent="0.25">
      <c r="A7" s="189"/>
      <c r="B7" s="137">
        <f t="shared" si="0"/>
        <v>0.45833333333333331</v>
      </c>
      <c r="C7" s="138" t="str">
        <f>Times!A6</f>
        <v>AMA</v>
      </c>
      <c r="D7" s="138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7" s="138">
        <f t="shared" si="1"/>
        <v>11</v>
      </c>
      <c r="F7" s="138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7" s="138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7" s="138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7" s="138">
        <f>SUM('Tabela 1ª Fase'!E12+'Tabela 1ª Fase'!C18+'Tabela 1ª Fase'!E28+'Tabela 1ª Fase'!C36+'Tabela 1ª Fase'!C46+'Tabela 1ª Fase'!E60+'Tabela 1ª Fase'!E72+'Tabela 1ª Fase'!C84+'Tabela 1ª Fase'!E94)</f>
        <v>12</v>
      </c>
      <c r="J7" s="138">
        <f>SUM('Tabela 1ª Fase'!C12+'Tabela 1ª Fase'!E18+'Tabela 1ª Fase'!C28+'Tabela 1ª Fase'!E36+'Tabela 1ª Fase'!E46+'Tabela 1ª Fase'!C60+'Tabela 1ª Fase'!C72+'Tabela 1ª Fase'!E84+'Tabela 1ª Fase'!C94)</f>
        <v>14</v>
      </c>
      <c r="K7" s="139">
        <f t="shared" si="2"/>
        <v>-2</v>
      </c>
      <c r="L7" s="159"/>
      <c r="M7" s="161">
        <v>8</v>
      </c>
      <c r="N7" s="161">
        <f t="shared" si="3"/>
        <v>17</v>
      </c>
      <c r="O7" s="161">
        <v>12</v>
      </c>
      <c r="P7" s="161">
        <f t="shared" si="4"/>
        <v>29</v>
      </c>
      <c r="Q7" s="71"/>
    </row>
    <row r="8" spans="1:18" s="29" customFormat="1" ht="24.95" customHeight="1" thickTop="1" thickBot="1" x14ac:dyDescent="0.25">
      <c r="A8" s="189"/>
      <c r="B8" s="140">
        <f t="shared" si="0"/>
        <v>0.41666666666666669</v>
      </c>
      <c r="C8" s="141" t="str">
        <f>Times!A2</f>
        <v>CRU</v>
      </c>
      <c r="D8" s="141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8" s="141">
        <f t="shared" si="1"/>
        <v>10</v>
      </c>
      <c r="F8" s="141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8" s="141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8" s="141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8" s="141">
        <f>SUM('Tabela 1ª Fase'!C10+'Tabela 1ª Fase'!C22+'Tabela 1ª Fase'!C30+'Tabela 1ª Fase'!C40+'Tabela 1ª Fase'!C54+'Tabela 1ª Fase'!C62+'Tabela 1ª Fase'!C76+'Tabela 1ª Fase'!E82+'Tabela 1ª Fase'!C94)</f>
        <v>8</v>
      </c>
      <c r="J8" s="141">
        <f>SUM('Tabela 1ª Fase'!E10+'Tabela 1ª Fase'!E22+'Tabela 1ª Fase'!E30+'Tabela 1ª Fase'!E40+'Tabela 1ª Fase'!E54+'Tabela 1ª Fase'!E62+'Tabela 1ª Fase'!E76+'Tabela 1ª Fase'!C82+'Tabela 1ª Fase'!E94)</f>
        <v>11</v>
      </c>
      <c r="K8" s="142">
        <f t="shared" si="2"/>
        <v>-3</v>
      </c>
      <c r="L8" s="162"/>
      <c r="M8" s="163">
        <v>9</v>
      </c>
      <c r="N8" s="163">
        <f t="shared" si="3"/>
        <v>16</v>
      </c>
      <c r="O8" s="163">
        <v>3</v>
      </c>
      <c r="P8" s="163">
        <f t="shared" si="4"/>
        <v>19</v>
      </c>
      <c r="Q8" s="71"/>
    </row>
    <row r="9" spans="1:18" s="29" customFormat="1" ht="24.95" customHeight="1" thickTop="1" thickBot="1" x14ac:dyDescent="0.25">
      <c r="A9" s="189"/>
      <c r="B9" s="140">
        <f t="shared" si="0"/>
        <v>0.41666666666666669</v>
      </c>
      <c r="C9" s="141" t="str">
        <f>Times!A7</f>
        <v>GLA</v>
      </c>
      <c r="D9" s="141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9" s="141">
        <f t="shared" si="1"/>
        <v>10</v>
      </c>
      <c r="F9" s="141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9" s="141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9" s="141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4</v>
      </c>
      <c r="I9" s="141">
        <f>SUM('Tabela 1ª Fase'!C14+'Tabela 1ª Fase'!E20+'Tabela 1ª Fase'!C32+'Tabela 1ª Fase'!C44+'Tabela 1ª Fase'!E54+'Tabela 1ª Fase'!E64+'Tabela 1ª Fase'!E74+'Tabela 1ª Fase'!E84+'Tabela 1ª Fase'!E88)</f>
        <v>6</v>
      </c>
      <c r="J9" s="141">
        <f>SUM('Tabela 1ª Fase'!E14+'Tabela 1ª Fase'!C20+'Tabela 1ª Fase'!E32+'Tabela 1ª Fase'!E44+'Tabela 1ª Fase'!C54+'Tabela 1ª Fase'!C64+'Tabela 1ª Fase'!C74+'Tabela 1ª Fase'!C84+'Tabela 1ª Fase'!C88)</f>
        <v>10</v>
      </c>
      <c r="K9" s="142">
        <f t="shared" si="2"/>
        <v>-4</v>
      </c>
      <c r="L9" s="162"/>
      <c r="M9" s="163">
        <v>10</v>
      </c>
      <c r="N9" s="163">
        <f t="shared" si="3"/>
        <v>15</v>
      </c>
      <c r="O9" s="163"/>
      <c r="P9" s="163">
        <f t="shared" si="4"/>
        <v>15</v>
      </c>
    </row>
    <row r="10" spans="1:18" s="29" customFormat="1" ht="24.95" customHeight="1" thickTop="1" thickBot="1" x14ac:dyDescent="0.25">
      <c r="A10" s="189"/>
      <c r="B10" s="140">
        <f t="shared" si="0"/>
        <v>0.33333333333333331</v>
      </c>
      <c r="C10" s="141" t="str">
        <f>Times!A5</f>
        <v>SCR</v>
      </c>
      <c r="D10" s="141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10" s="141">
        <f t="shared" si="1"/>
        <v>8</v>
      </c>
      <c r="F10" s="141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10" s="141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10" s="141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4</v>
      </c>
      <c r="I10" s="141">
        <f>SUM('Tabela 1ª Fase'!E10+'Tabela 1ª Fase'!C16+'Tabela 1ª Fase'!C28+'Tabela 1ª Fase'!E38+'Tabela 1ª Fase'!E48+'Tabela 1ª Fase'!E58+'Tabela 1ª Fase'!C74+'Tabela 1ª Fase'!C80+'Tabela 1ª Fase'!C92)</f>
        <v>9</v>
      </c>
      <c r="J10" s="141">
        <f>SUM('Tabela 1ª Fase'!C10+'Tabela 1ª Fase'!E16+'Tabela 1ª Fase'!E28+'Tabela 1ª Fase'!C38+'Tabela 1ª Fase'!C48+'Tabela 1ª Fase'!C58+'Tabela 1ª Fase'!E74+'Tabela 1ª Fase'!E80+'Tabela 1ª Fase'!E92)</f>
        <v>10</v>
      </c>
      <c r="K10" s="142">
        <f t="shared" si="2"/>
        <v>-1</v>
      </c>
      <c r="L10" s="162"/>
      <c r="M10" s="163">
        <v>13</v>
      </c>
      <c r="N10" s="163">
        <f t="shared" si="3"/>
        <v>12</v>
      </c>
      <c r="O10" s="163"/>
      <c r="P10" s="163">
        <f t="shared" si="4"/>
        <v>12</v>
      </c>
    </row>
    <row r="11" spans="1:18" s="29" customFormat="1" ht="24.95" customHeight="1" thickTop="1" thickBot="1" x14ac:dyDescent="0.25">
      <c r="A11" s="189"/>
      <c r="B11" s="140">
        <f t="shared" si="0"/>
        <v>0.29166666666666669</v>
      </c>
      <c r="C11" s="141" t="str">
        <f>Times!A9</f>
        <v>SPO</v>
      </c>
      <c r="D11" s="141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1" s="141">
        <f t="shared" si="1"/>
        <v>7</v>
      </c>
      <c r="F11" s="141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1" s="141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1" s="141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11" s="141">
        <f>SUM('Tabela 1ª Fase'!E18+'Tabela 1ª Fase'!E24+'Tabela 1ª Fase'!E34+'Tabela 1ª Fase'!E44+'Tabela 1ª Fase'!C50+'Tabela 1ª Fase'!E62+'Tabela 1ª Fase'!E68+'Tabela 1ª Fase'!E86+'Tabela 1ª Fase'!E92)</f>
        <v>7</v>
      </c>
      <c r="J11" s="141">
        <f>SUM('Tabela 1ª Fase'!C18+'Tabela 1ª Fase'!C24+'Tabela 1ª Fase'!C34+'Tabela 1ª Fase'!C44+'Tabela 1ª Fase'!E50+'Tabela 1ª Fase'!C62+'Tabela 1ª Fase'!C68+'Tabela 1ª Fase'!C86+'Tabela 1ª Fase'!C92)</f>
        <v>12</v>
      </c>
      <c r="K11" s="142">
        <f t="shared" si="2"/>
        <v>-5</v>
      </c>
      <c r="L11" s="162"/>
      <c r="M11" s="163">
        <v>15</v>
      </c>
      <c r="N11" s="163">
        <f t="shared" si="3"/>
        <v>10</v>
      </c>
      <c r="O11" s="163">
        <v>2</v>
      </c>
      <c r="P11" s="163">
        <f t="shared" si="4"/>
        <v>12</v>
      </c>
    </row>
    <row r="12" spans="1:18" s="29" customFormat="1" ht="24.95" customHeight="1" thickTop="1" thickBot="1" x14ac:dyDescent="0.25">
      <c r="A12" s="189"/>
      <c r="B12" s="72">
        <f t="shared" si="0"/>
        <v>0.16666666666666666</v>
      </c>
      <c r="C12" s="73" t="str">
        <f>Times!A8</f>
        <v>CHE</v>
      </c>
      <c r="D12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2" s="73">
        <f t="shared" si="1"/>
        <v>4</v>
      </c>
      <c r="F12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2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2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6</v>
      </c>
      <c r="I12" s="73">
        <f>SUM('Tabela 1ª Fase'!E16+'Tabela 1ª Fase'!E22+'Tabela 1ª Fase'!E32+'Tabela 1ª Fase'!E46+'Tabela 1ª Fase'!C56+'Tabela 1ª Fase'!E66+'Tabela 1ª Fase'!E70+'Tabela 1ª Fase'!C86+'Tabela 1ª Fase'!E96)</f>
        <v>4</v>
      </c>
      <c r="J12" s="73">
        <f>SUM('Tabela 1ª Fase'!C16+'Tabela 1ª Fase'!C22+'Tabela 1ª Fase'!C32+'Tabela 1ª Fase'!C46+'Tabela 1ª Fase'!E56+'Tabela 1ª Fase'!C66+'Tabela 1ª Fase'!C70+'Tabela 1ª Fase'!E86+'Tabela 1ª Fase'!C96)</f>
        <v>17</v>
      </c>
      <c r="K12" s="74">
        <f t="shared" si="2"/>
        <v>-13</v>
      </c>
      <c r="L12" s="81"/>
      <c r="M12" s="82">
        <v>17</v>
      </c>
      <c r="N12" s="82">
        <f t="shared" si="3"/>
        <v>8</v>
      </c>
      <c r="O12" s="82"/>
      <c r="P12" s="82">
        <f t="shared" si="4"/>
        <v>8</v>
      </c>
    </row>
    <row r="13" spans="1:18" s="29" customFormat="1" ht="24.95" customHeight="1" thickTop="1" thickBot="1" x14ac:dyDescent="0.25">
      <c r="A13" s="189"/>
      <c r="B13" s="72">
        <f t="shared" ref="B13" si="5">IF(D13&gt;0,SUM((E13/(D13*3))),0)</f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ref="E13" si="6">SUM(F13*3)+G13</f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ref="K13" si="7">SUM(I13-J13)</f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8" s="29" customFormat="1" ht="6.95" customHeight="1" thickTop="1" thickBot="1" x14ac:dyDescent="0.25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8" s="29" customFormat="1" ht="24.95" customHeight="1" thickTop="1" thickBot="1" x14ac:dyDescent="0.25">
      <c r="A15" s="190" t="s">
        <v>14</v>
      </c>
      <c r="B15" s="137">
        <f t="shared" ref="B15:B23" si="8">IF(D15&gt;0,SUM((E15/(D15*3))),0)</f>
        <v>0.875</v>
      </c>
      <c r="C15" s="138" t="str">
        <f>Times!A17</f>
        <v>JUV</v>
      </c>
      <c r="D15" s="138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15" s="138">
        <f t="shared" ref="E15:E23" si="9">SUM(F15*3)+G15</f>
        <v>21</v>
      </c>
      <c r="F15" s="138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7</v>
      </c>
      <c r="G15" s="138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0</v>
      </c>
      <c r="H15" s="138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1</v>
      </c>
      <c r="I15" s="138">
        <f>SUM('Tabela 1ª Fase'!J14+'Tabela 1ª Fase'!L20+'Tabela 1ª Fase'!J32+'Tabela 1ª Fase'!J44+'Tabela 1ª Fase'!L54+'Tabela 1ª Fase'!L64+'Tabela 1ª Fase'!L74+'Tabela 1ª Fase'!L84+'Tabela 1ª Fase'!L88)</f>
        <v>18</v>
      </c>
      <c r="J15" s="138">
        <f>SUM('Tabela 1ª Fase'!L14+'Tabela 1ª Fase'!J20+'Tabela 1ª Fase'!L32+'Tabela 1ª Fase'!L44+'Tabela 1ª Fase'!J54+'Tabela 1ª Fase'!J64+'Tabela 1ª Fase'!J74+'Tabela 1ª Fase'!J84+'Tabela 1ª Fase'!J88)</f>
        <v>5</v>
      </c>
      <c r="K15" s="139">
        <f t="shared" ref="K15:K23" si="10">SUM(I15-J15)</f>
        <v>13</v>
      </c>
      <c r="L15" s="159"/>
      <c r="M15" s="161">
        <v>1</v>
      </c>
      <c r="N15" s="161">
        <f t="shared" si="3"/>
        <v>24</v>
      </c>
      <c r="O15" s="161">
        <v>8</v>
      </c>
      <c r="P15" s="161">
        <f t="shared" si="4"/>
        <v>32</v>
      </c>
    </row>
    <row r="16" spans="1:18" s="29" customFormat="1" ht="24.95" customHeight="1" thickTop="1" thickBot="1" x14ac:dyDescent="0.25">
      <c r="A16" s="190"/>
      <c r="B16" s="137">
        <f t="shared" si="8"/>
        <v>0.58333333333333337</v>
      </c>
      <c r="C16" s="138" t="str">
        <f>Times!A13</f>
        <v>ROM</v>
      </c>
      <c r="D16" s="138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6" s="138">
        <f t="shared" si="9"/>
        <v>14</v>
      </c>
      <c r="F16" s="138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4</v>
      </c>
      <c r="G16" s="138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6" s="138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6" s="138">
        <f>SUM('Tabela 1ª Fase'!J12+'Tabela 1ª Fase'!J24+'Tabela 1ª Fase'!L30+'Tabela 1ª Fase'!J38+'Tabela 1ª Fase'!L52+'Tabela 1ª Fase'!J64+'Tabela 1ª Fase'!J70+'Tabela 1ª Fase'!J78+'Tabela 1ª Fase'!J90)</f>
        <v>11</v>
      </c>
      <c r="J16" s="138">
        <f>SUM('Tabela 1ª Fase'!L12+'Tabela 1ª Fase'!L24+'Tabela 1ª Fase'!J30+'Tabela 1ª Fase'!L38+'Tabela 1ª Fase'!J52+'Tabela 1ª Fase'!L64+'Tabela 1ª Fase'!L70+'Tabela 1ª Fase'!L78+'Tabela 1ª Fase'!L90)</f>
        <v>8</v>
      </c>
      <c r="K16" s="139">
        <f t="shared" si="10"/>
        <v>3</v>
      </c>
      <c r="L16" s="159"/>
      <c r="M16" s="161">
        <v>5</v>
      </c>
      <c r="N16" s="161">
        <f t="shared" si="3"/>
        <v>20</v>
      </c>
      <c r="O16" s="161">
        <v>7</v>
      </c>
      <c r="P16" s="161">
        <f t="shared" si="4"/>
        <v>27</v>
      </c>
    </row>
    <row r="17" spans="1:16" s="29" customFormat="1" ht="24.95" customHeight="1" thickTop="1" thickBot="1" x14ac:dyDescent="0.25">
      <c r="A17" s="190"/>
      <c r="B17" s="137">
        <f t="shared" si="8"/>
        <v>0.54166666666666663</v>
      </c>
      <c r="C17" s="138" t="str">
        <f>Times!A19</f>
        <v>FLU</v>
      </c>
      <c r="D17" s="138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17" s="138">
        <f t="shared" si="9"/>
        <v>13</v>
      </c>
      <c r="F17" s="138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17" s="138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4</v>
      </c>
      <c r="H17" s="138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1</v>
      </c>
      <c r="I17" s="138">
        <f>SUM('Tabela 1ª Fase'!L18+'Tabela 1ª Fase'!L24+'Tabela 1ª Fase'!L34+'Tabela 1ª Fase'!L44+'Tabela 1ª Fase'!J50+'Tabela 1ª Fase'!L62+'Tabela 1ª Fase'!L68+'Tabela 1ª Fase'!L86+'Tabela 1ª Fase'!L92)</f>
        <v>14</v>
      </c>
      <c r="J17" s="138">
        <f>SUM('Tabela 1ª Fase'!J18+'Tabela 1ª Fase'!J24+'Tabela 1ª Fase'!J34+'Tabela 1ª Fase'!J44+'Tabela 1ª Fase'!L50+'Tabela 1ª Fase'!J62+'Tabela 1ª Fase'!J68+'Tabela 1ª Fase'!J86+'Tabela 1ª Fase'!J92)</f>
        <v>8</v>
      </c>
      <c r="K17" s="139">
        <f t="shared" si="10"/>
        <v>6</v>
      </c>
      <c r="L17" s="159"/>
      <c r="M17" s="161">
        <v>6</v>
      </c>
      <c r="N17" s="161">
        <f t="shared" si="3"/>
        <v>19</v>
      </c>
      <c r="O17" s="161">
        <v>6</v>
      </c>
      <c r="P17" s="161">
        <f t="shared" si="4"/>
        <v>25</v>
      </c>
    </row>
    <row r="18" spans="1:16" s="29" customFormat="1" ht="24.95" customHeight="1" thickTop="1" thickBot="1" x14ac:dyDescent="0.25">
      <c r="A18" s="190"/>
      <c r="B18" s="137">
        <f t="shared" si="8"/>
        <v>0.54166666666666663</v>
      </c>
      <c r="C18" s="138" t="str">
        <f>Times!A12</f>
        <v>VAS</v>
      </c>
      <c r="D18" s="138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8" s="138">
        <f t="shared" si="9"/>
        <v>13</v>
      </c>
      <c r="F18" s="138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8" s="138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4</v>
      </c>
      <c r="H18" s="138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8" s="138">
        <f>SUM('Tabela 1ª Fase'!J10+'Tabela 1ª Fase'!J22+'Tabela 1ª Fase'!J30+'Tabela 1ª Fase'!J40+'Tabela 1ª Fase'!J54+'Tabela 1ª Fase'!J62+'Tabela 1ª Fase'!J76+'Tabela 1ª Fase'!L82+'Tabela 1ª Fase'!J94)</f>
        <v>9</v>
      </c>
      <c r="J18" s="138">
        <f>SUM('Tabela 1ª Fase'!L10+'Tabela 1ª Fase'!L22+'Tabela 1ª Fase'!L30+'Tabela 1ª Fase'!L40+'Tabela 1ª Fase'!L54+'Tabela 1ª Fase'!L62+'Tabela 1ª Fase'!L76+'Tabela 1ª Fase'!J82+'Tabela 1ª Fase'!L94)</f>
        <v>10</v>
      </c>
      <c r="K18" s="139">
        <f t="shared" si="10"/>
        <v>-1</v>
      </c>
      <c r="L18" s="159"/>
      <c r="M18" s="161">
        <v>7</v>
      </c>
      <c r="N18" s="161">
        <f t="shared" si="3"/>
        <v>18</v>
      </c>
      <c r="O18" s="161">
        <v>5</v>
      </c>
      <c r="P18" s="161">
        <f t="shared" si="4"/>
        <v>23</v>
      </c>
    </row>
    <row r="19" spans="1:16" s="29" customFormat="1" ht="24.95" customHeight="1" thickTop="1" thickBot="1" x14ac:dyDescent="0.25">
      <c r="A19" s="190"/>
      <c r="B19" s="140">
        <f t="shared" si="8"/>
        <v>0.41666666666666669</v>
      </c>
      <c r="C19" s="141" t="str">
        <f>Times!A15</f>
        <v>PAR</v>
      </c>
      <c r="D19" s="141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141">
        <f t="shared" si="9"/>
        <v>10</v>
      </c>
      <c r="F19" s="141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19" s="141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19" s="141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9" s="141">
        <f>SUM('Tabela 1ª Fase'!L10+'Tabela 1ª Fase'!J16+'Tabela 1ª Fase'!J28+'Tabela 1ª Fase'!L38+'Tabela 1ª Fase'!L48+'Tabela 1ª Fase'!L58+'Tabela 1ª Fase'!J74+'Tabela 1ª Fase'!J80+'Tabela 1ª Fase'!J92)</f>
        <v>11</v>
      </c>
      <c r="J19" s="141">
        <f>SUM('Tabela 1ª Fase'!J10+'Tabela 1ª Fase'!L16+'Tabela 1ª Fase'!L28+'Tabela 1ª Fase'!J38+'Tabela 1ª Fase'!J48+'Tabela 1ª Fase'!J58+'Tabela 1ª Fase'!L74+'Tabela 1ª Fase'!L80+'Tabela 1ª Fase'!L92)</f>
        <v>12</v>
      </c>
      <c r="K19" s="142">
        <f t="shared" si="10"/>
        <v>-1</v>
      </c>
      <c r="L19" s="162"/>
      <c r="M19" s="163">
        <v>11</v>
      </c>
      <c r="N19" s="163">
        <f t="shared" si="3"/>
        <v>14</v>
      </c>
      <c r="O19" s="163">
        <v>4</v>
      </c>
      <c r="P19" s="163">
        <f t="shared" si="4"/>
        <v>18</v>
      </c>
    </row>
    <row r="20" spans="1:16" s="29" customFormat="1" ht="24.95" customHeight="1" thickTop="1" thickBot="1" x14ac:dyDescent="0.25">
      <c r="A20" s="190"/>
      <c r="B20" s="140">
        <f t="shared" si="8"/>
        <v>0.375</v>
      </c>
      <c r="C20" s="141" t="str">
        <f>Times!A18</f>
        <v>MIL</v>
      </c>
      <c r="D20" s="141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0" s="141">
        <f t="shared" si="9"/>
        <v>9</v>
      </c>
      <c r="F20" s="141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20" s="141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0" s="141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0" s="141">
        <f>SUM('Tabela 1ª Fase'!L16+'Tabela 1ª Fase'!L22+'Tabela 1ª Fase'!L32+'Tabela 1ª Fase'!L46+'Tabela 1ª Fase'!J56+'Tabela 1ª Fase'!L66+'Tabela 1ª Fase'!L70+'Tabela 1ª Fase'!J86+'Tabela 1ª Fase'!L96)</f>
        <v>9</v>
      </c>
      <c r="J20" s="141">
        <f>SUM('Tabela 1ª Fase'!J16+'Tabela 1ª Fase'!J22+'Tabela 1ª Fase'!J32+'Tabela 1ª Fase'!J46+'Tabela 1ª Fase'!L56+'Tabela 1ª Fase'!J66+'Tabela 1ª Fase'!J70+'Tabela 1ª Fase'!L86+'Tabela 1ª Fase'!J96)</f>
        <v>8</v>
      </c>
      <c r="K20" s="142">
        <f t="shared" si="10"/>
        <v>1</v>
      </c>
      <c r="L20" s="162"/>
      <c r="M20" s="163">
        <v>12</v>
      </c>
      <c r="N20" s="163">
        <f t="shared" si="3"/>
        <v>13</v>
      </c>
      <c r="O20" s="163">
        <v>1</v>
      </c>
      <c r="P20" s="163">
        <f t="shared" si="4"/>
        <v>14</v>
      </c>
    </row>
    <row r="21" spans="1:16" s="29" customFormat="1" ht="24.95" customHeight="1" thickTop="1" thickBot="1" x14ac:dyDescent="0.25">
      <c r="A21" s="190"/>
      <c r="B21" s="140">
        <f t="shared" si="8"/>
        <v>0.33333333333333331</v>
      </c>
      <c r="C21" s="141" t="str">
        <f>Times!A14</f>
        <v>CAM</v>
      </c>
      <c r="D21" s="141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21" s="141">
        <f t="shared" si="9"/>
        <v>8</v>
      </c>
      <c r="F21" s="141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21" s="141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21" s="141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4</v>
      </c>
      <c r="I21" s="141">
        <f>SUM('Tabela 1ª Fase'!L8+'Tabela 1ª Fase'!J26+'Tabela 1ª Fase'!L40+'Tabela 1ª Fase'!J48+'Tabela 1ª Fase'!J60+'Tabela 1ª Fase'!J66+'Tabela 1ª Fase'!J68+'Tabela 1ª Fase'!L78+'Tabela 1ª Fase'!J88)</f>
        <v>6</v>
      </c>
      <c r="J21" s="141">
        <f>SUM('Tabela 1ª Fase'!J8+'Tabela 1ª Fase'!L26+'Tabela 1ª Fase'!J40+'Tabela 1ª Fase'!L48+'Tabela 1ª Fase'!L60+'Tabela 1ª Fase'!L66+'Tabela 1ª Fase'!L68+'Tabela 1ª Fase'!J78+'Tabela 1ª Fase'!L88)</f>
        <v>10</v>
      </c>
      <c r="K21" s="142">
        <f t="shared" si="10"/>
        <v>-4</v>
      </c>
      <c r="L21" s="162"/>
      <c r="M21" s="163">
        <v>14</v>
      </c>
      <c r="N21" s="163">
        <f t="shared" si="3"/>
        <v>11</v>
      </c>
      <c r="O21" s="163"/>
      <c r="P21" s="163">
        <f t="shared" si="4"/>
        <v>11</v>
      </c>
    </row>
    <row r="22" spans="1:16" s="29" customFormat="1" ht="24.95" customHeight="1" thickTop="1" thickBot="1" x14ac:dyDescent="0.25">
      <c r="A22" s="190"/>
      <c r="B22" s="140">
        <f t="shared" si="8"/>
        <v>0.25</v>
      </c>
      <c r="C22" s="141" t="str">
        <f>Times!A11</f>
        <v>MAN</v>
      </c>
      <c r="D22" s="141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22" s="141">
        <f t="shared" si="9"/>
        <v>6</v>
      </c>
      <c r="F22" s="141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22" s="141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22" s="141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22" s="141">
        <f>SUM('Tabela 1ª Fase'!J8+'Tabela 1ª Fase'!J20+'Tabela 1ª Fase'!J34+'Tabela 1ª Fase'!J42+'Tabela 1ª Fase'!J52+'Tabela 1ª Fase'!J58+'Tabela 1ª Fase'!J72+'Tabela 1ª Fase'!J82+'Tabela 1ª Fase'!J96)</f>
        <v>5</v>
      </c>
      <c r="J22" s="141">
        <f>SUM('Tabela 1ª Fase'!L8+'Tabela 1ª Fase'!L20+'Tabela 1ª Fase'!L34+'Tabela 1ª Fase'!L42+'Tabela 1ª Fase'!L52+'Tabela 1ª Fase'!L58+'Tabela 1ª Fase'!L72+'Tabela 1ª Fase'!L82+'Tabela 1ª Fase'!L96)</f>
        <v>12</v>
      </c>
      <c r="K22" s="142">
        <f t="shared" si="10"/>
        <v>-7</v>
      </c>
      <c r="L22" s="162"/>
      <c r="M22" s="163">
        <v>16</v>
      </c>
      <c r="N22" s="163">
        <f t="shared" si="3"/>
        <v>9</v>
      </c>
      <c r="O22" s="163"/>
      <c r="P22" s="163">
        <f t="shared" si="4"/>
        <v>9</v>
      </c>
    </row>
    <row r="23" spans="1:16" s="29" customFormat="1" ht="24.95" customHeight="1" thickTop="1" thickBot="1" x14ac:dyDescent="0.25">
      <c r="A23" s="190"/>
      <c r="B23" s="72">
        <f t="shared" si="8"/>
        <v>8.3333333333333329E-2</v>
      </c>
      <c r="C23" s="73" t="str">
        <f>Times!A16</f>
        <v>BOT</v>
      </c>
      <c r="D23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3" s="73">
        <f t="shared" si="9"/>
        <v>2</v>
      </c>
      <c r="F23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0</v>
      </c>
      <c r="G23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3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6</v>
      </c>
      <c r="I23" s="73">
        <f>SUM('Tabela 1ª Fase'!L12+'Tabela 1ª Fase'!J18+'Tabela 1ª Fase'!L28+'Tabela 1ª Fase'!J36+'Tabela 1ª Fase'!J46+'Tabela 1ª Fase'!L60+'Tabela 1ª Fase'!L72+'Tabela 1ª Fase'!J84+'Tabela 1ª Fase'!L94)</f>
        <v>2</v>
      </c>
      <c r="J23" s="73">
        <f>SUM('Tabela 1ª Fase'!J12+'Tabela 1ª Fase'!L18+'Tabela 1ª Fase'!J28+'Tabela 1ª Fase'!L36+'Tabela 1ª Fase'!L46+'Tabela 1ª Fase'!J60+'Tabela 1ª Fase'!J72+'Tabela 1ª Fase'!L84+'Tabela 1ª Fase'!J94)</f>
        <v>12</v>
      </c>
      <c r="K23" s="74">
        <f t="shared" si="10"/>
        <v>-10</v>
      </c>
      <c r="L23" s="81"/>
      <c r="M23" s="82">
        <v>18</v>
      </c>
      <c r="N23" s="82">
        <f t="shared" si="3"/>
        <v>7</v>
      </c>
      <c r="O23" s="82"/>
      <c r="P23" s="82">
        <f t="shared" si="4"/>
        <v>7</v>
      </c>
    </row>
    <row r="24" spans="1:16" s="29" customFormat="1" ht="24.95" customHeight="1" thickTop="1" thickBot="1" x14ac:dyDescent="0.25">
      <c r="A24" s="190"/>
      <c r="B24" s="129">
        <f t="shared" ref="B24" si="11">IF(D24&gt;0,SUM((E24/(D24*3))),0)</f>
        <v>0</v>
      </c>
      <c r="C24" s="130" t="str">
        <f>Times!A20</f>
        <v>XXXX</v>
      </c>
      <c r="D24" s="13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30">
        <f t="shared" ref="E24" si="12">SUM(F24*3)+G24</f>
        <v>0</v>
      </c>
      <c r="F24" s="13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3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3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30">
        <f>SUM('Tabela 1ª Fase'!L14+'Tabela 1ª Fase'!L26+'Tabela 1ª Fase'!L36+'Tabela 1ª Fase'!L42+'Tabela 1ª Fase'!E50+'Tabela 1ª Fase'!L56+'Tabela 1ª Fase'!L76+'Tabela 1ª Fase'!L80+'Tabela 1ª Fase'!L90)</f>
        <v>0</v>
      </c>
      <c r="J24" s="130">
        <f>SUM('Tabela 1ª Fase'!J14+'Tabela 1ª Fase'!J26+'Tabela 1ª Fase'!J36+'Tabela 1ª Fase'!J42+'Tabela 1ª Fase'!J50+'Tabela 1ª Fase'!J56+'Tabela 1ª Fase'!J76+'Tabela 1ª Fase'!J80+'Tabela 1ª Fase'!J90)</f>
        <v>0</v>
      </c>
      <c r="K24" s="131">
        <f t="shared" ref="K24" si="13">SUM(I24-J24)</f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:16" ht="24" thickTop="1" x14ac:dyDescent="0.2">
      <c r="L25" s="81"/>
      <c r="M25" s="82"/>
      <c r="N25" s="82"/>
      <c r="O25" s="82"/>
      <c r="P25" s="82"/>
    </row>
    <row r="26" spans="1:16" x14ac:dyDescent="0.2">
      <c r="L26" s="81"/>
      <c r="M26" s="82"/>
      <c r="N26" s="82"/>
      <c r="O26" s="82"/>
      <c r="P26" s="82"/>
    </row>
  </sheetData>
  <sheetProtection algorithmName="SHA-512" hashValue="A5sliq6aZyezl0HNDtbyQkgpZDmU6Za5HNt+K35t7VFQmXSXhvKKxPiBbhr2VNadmKLxNrxgP7Ui382jy/oihA==" saltValue="HyZS66C+FsnM2PQQGvwOgA==" spinCount="100000" sheet="1" objects="1" scenarios="1"/>
  <sortState ref="B4:K12">
    <sortCondition descending="1" ref="E4:E12"/>
    <sortCondition descending="1" ref="F4:F12"/>
    <sortCondition descending="1" ref="K4:K12"/>
    <sortCondition descending="1" ref="I4:I12"/>
    <sortCondition ref="J4:J12"/>
  </sortState>
  <mergeCells count="4">
    <mergeCell ref="A1:K2"/>
    <mergeCell ref="A3:A13"/>
    <mergeCell ref="A15:A24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Q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8" zoomScaleNormal="68" workbookViewId="0">
      <selection activeCell="AC17" sqref="AC17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92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75" customHeight="1" thickTop="1" x14ac:dyDescent="0.2">
      <c r="A1" s="212" t="s">
        <v>126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218">
        <v>44996</v>
      </c>
      <c r="T1" s="213"/>
      <c r="U1" s="213"/>
      <c r="V1" s="213"/>
      <c r="W1" s="213"/>
      <c r="X1" s="214"/>
    </row>
    <row r="2" spans="1:27" ht="15.75" customHeight="1" thickBot="1" x14ac:dyDescent="0.2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15"/>
      <c r="T2" s="216"/>
      <c r="U2" s="216"/>
      <c r="V2" s="216"/>
      <c r="W2" s="216"/>
      <c r="X2" s="217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194" t="s">
        <v>103</v>
      </c>
      <c r="C4" s="195"/>
      <c r="D4" s="196"/>
      <c r="E4" s="93"/>
      <c r="F4" s="94">
        <v>1</v>
      </c>
      <c r="G4" s="97" t="s">
        <v>104</v>
      </c>
      <c r="H4" s="116" t="s">
        <v>133</v>
      </c>
      <c r="I4" s="143">
        <v>0</v>
      </c>
      <c r="J4" s="144" t="s">
        <v>0</v>
      </c>
      <c r="K4" s="143">
        <v>2</v>
      </c>
      <c r="L4" s="117" t="s">
        <v>120</v>
      </c>
      <c r="M4" s="118"/>
      <c r="N4" s="116" t="s">
        <v>128</v>
      </c>
      <c r="O4" s="143">
        <v>1</v>
      </c>
      <c r="P4" s="144" t="s">
        <v>0</v>
      </c>
      <c r="Q4" s="143">
        <v>1</v>
      </c>
      <c r="R4" s="117" t="s">
        <v>137</v>
      </c>
      <c r="S4" s="119" t="s">
        <v>105</v>
      </c>
      <c r="T4" s="97">
        <v>3</v>
      </c>
      <c r="V4" s="192" t="s">
        <v>16</v>
      </c>
      <c r="W4" s="192"/>
      <c r="X4" s="192"/>
      <c r="Y4" s="193" t="s">
        <v>123</v>
      </c>
      <c r="Z4" s="193"/>
      <c r="AA4" s="91">
        <v>14</v>
      </c>
    </row>
    <row r="5" spans="1:27" ht="9.9499999999999993" customHeight="1" thickTop="1" thickBot="1" x14ac:dyDescent="0.4">
      <c r="B5" s="197"/>
      <c r="C5" s="198"/>
      <c r="D5" s="199"/>
      <c r="F5" s="98"/>
      <c r="G5" s="99"/>
      <c r="H5" s="120"/>
      <c r="I5" s="145"/>
      <c r="J5" s="146"/>
      <c r="K5" s="145"/>
      <c r="L5" s="120"/>
      <c r="M5" s="120"/>
      <c r="N5" s="120"/>
      <c r="O5" s="145"/>
      <c r="P5" s="146"/>
      <c r="Q5" s="145"/>
      <c r="R5" s="120"/>
      <c r="S5" s="99"/>
      <c r="T5" s="100"/>
      <c r="Y5" s="101"/>
      <c r="Z5" s="101"/>
    </row>
    <row r="6" spans="1:27" ht="30" customHeight="1" thickTop="1" thickBot="1" x14ac:dyDescent="0.25">
      <c r="B6" s="200"/>
      <c r="C6" s="201"/>
      <c r="D6" s="202"/>
      <c r="F6" s="102">
        <v>2</v>
      </c>
      <c r="G6" s="103" t="s">
        <v>106</v>
      </c>
      <c r="H6" s="116" t="s">
        <v>123</v>
      </c>
      <c r="I6" s="143">
        <v>2</v>
      </c>
      <c r="J6" s="144" t="s">
        <v>0</v>
      </c>
      <c r="K6" s="143">
        <v>0</v>
      </c>
      <c r="L6" s="117" t="s">
        <v>136</v>
      </c>
      <c r="M6" s="121"/>
      <c r="N6" s="116" t="s">
        <v>129</v>
      </c>
      <c r="O6" s="143">
        <v>2</v>
      </c>
      <c r="P6" s="144" t="s">
        <v>0</v>
      </c>
      <c r="Q6" s="143">
        <v>0</v>
      </c>
      <c r="R6" s="117" t="s">
        <v>121</v>
      </c>
      <c r="S6" s="122" t="s">
        <v>107</v>
      </c>
      <c r="T6" s="103">
        <v>4</v>
      </c>
      <c r="V6" s="192" t="s">
        <v>18</v>
      </c>
      <c r="W6" s="192"/>
      <c r="X6" s="192"/>
      <c r="Y6" s="193" t="s">
        <v>120</v>
      </c>
      <c r="Z6" s="193"/>
      <c r="AA6" s="91">
        <v>12</v>
      </c>
    </row>
    <row r="7" spans="1:27" ht="9.9499999999999993" customHeight="1" thickTop="1" thickBot="1" x14ac:dyDescent="0.4">
      <c r="F7" s="104"/>
      <c r="G7" s="105"/>
      <c r="H7" s="106"/>
      <c r="I7" s="147"/>
      <c r="J7" s="148"/>
      <c r="K7" s="147"/>
      <c r="L7" s="106"/>
      <c r="M7" s="106"/>
      <c r="N7" s="106"/>
      <c r="O7" s="147"/>
      <c r="P7" s="148"/>
      <c r="Q7" s="147"/>
      <c r="R7" s="106"/>
      <c r="S7" s="105"/>
      <c r="T7" s="104"/>
      <c r="Y7" s="101"/>
      <c r="Z7" s="101"/>
      <c r="AA7" s="86"/>
    </row>
    <row r="8" spans="1:27" ht="30" customHeight="1" thickTop="1" thickBot="1" x14ac:dyDescent="0.25">
      <c r="B8" s="206" t="s">
        <v>108</v>
      </c>
      <c r="C8" s="207"/>
      <c r="D8" s="208"/>
      <c r="E8" s="93"/>
      <c r="F8" s="94">
        <v>5</v>
      </c>
      <c r="G8" s="97" t="s">
        <v>104</v>
      </c>
      <c r="H8" s="116" t="s">
        <v>129</v>
      </c>
      <c r="I8" s="143">
        <v>1</v>
      </c>
      <c r="J8" s="144" t="s">
        <v>0</v>
      </c>
      <c r="K8" s="143">
        <v>3</v>
      </c>
      <c r="L8" s="117" t="s">
        <v>120</v>
      </c>
      <c r="M8" s="118"/>
      <c r="N8" s="116" t="s">
        <v>123</v>
      </c>
      <c r="O8" s="143">
        <v>5</v>
      </c>
      <c r="P8" s="144" t="s">
        <v>0</v>
      </c>
      <c r="Q8" s="143">
        <v>3</v>
      </c>
      <c r="R8" s="116" t="s">
        <v>128</v>
      </c>
      <c r="S8" s="119" t="s">
        <v>106</v>
      </c>
      <c r="T8" s="97">
        <v>6</v>
      </c>
      <c r="V8" s="192" t="s">
        <v>20</v>
      </c>
      <c r="W8" s="192"/>
      <c r="X8" s="192"/>
      <c r="Y8" s="193" t="s">
        <v>128</v>
      </c>
      <c r="Z8" s="193"/>
      <c r="AA8" s="91">
        <v>10</v>
      </c>
    </row>
    <row r="9" spans="1:27" ht="9.9499999999999993" customHeight="1" thickTop="1" thickBot="1" x14ac:dyDescent="0.4">
      <c r="F9" s="107"/>
      <c r="G9" s="108"/>
      <c r="H9" s="109"/>
      <c r="I9" s="149"/>
      <c r="J9" s="150"/>
      <c r="K9" s="149"/>
      <c r="L9" s="109"/>
      <c r="M9" s="111"/>
      <c r="N9" s="109"/>
      <c r="O9" s="149"/>
      <c r="P9" s="150"/>
      <c r="Q9" s="149"/>
      <c r="R9" s="109"/>
      <c r="S9" s="108"/>
      <c r="T9" s="107"/>
    </row>
    <row r="10" spans="1:27" ht="30" customHeight="1" thickTop="1" thickBot="1" x14ac:dyDescent="0.25">
      <c r="B10" s="203" t="s">
        <v>109</v>
      </c>
      <c r="C10" s="204"/>
      <c r="D10" s="205"/>
      <c r="E10" s="93"/>
      <c r="F10" s="112">
        <v>7</v>
      </c>
      <c r="G10" s="97" t="s">
        <v>106</v>
      </c>
      <c r="H10" s="116" t="s">
        <v>128</v>
      </c>
      <c r="I10" s="143">
        <v>1</v>
      </c>
      <c r="J10" s="144" t="s">
        <v>0</v>
      </c>
      <c r="K10" s="143">
        <v>1</v>
      </c>
      <c r="L10" s="116" t="s">
        <v>129</v>
      </c>
      <c r="M10" s="123"/>
      <c r="N10" s="96"/>
      <c r="O10" s="152"/>
      <c r="P10" s="153"/>
      <c r="Q10" s="152"/>
      <c r="R10" s="96"/>
      <c r="S10" s="95"/>
      <c r="T10" s="125"/>
      <c r="V10" s="192" t="s">
        <v>22</v>
      </c>
      <c r="W10" s="192"/>
      <c r="X10" s="192"/>
      <c r="Y10" s="193" t="s">
        <v>129</v>
      </c>
      <c r="Z10" s="193"/>
      <c r="AA10" s="91">
        <v>9</v>
      </c>
    </row>
    <row r="11" spans="1:27" ht="9.9499999999999993" customHeight="1" thickTop="1" thickBot="1" x14ac:dyDescent="0.4">
      <c r="B11" s="114"/>
      <c r="C11" s="114"/>
      <c r="D11" s="114"/>
      <c r="F11" s="107"/>
      <c r="G11" s="108"/>
      <c r="H11" s="115"/>
      <c r="I11" s="149"/>
      <c r="J11" s="150"/>
      <c r="K11" s="149"/>
      <c r="L11" s="115"/>
      <c r="M11" s="87"/>
      <c r="N11" s="89"/>
      <c r="O11" s="154"/>
      <c r="P11" s="155"/>
      <c r="Q11" s="154"/>
      <c r="R11" s="89"/>
    </row>
    <row r="12" spans="1:27" ht="30" customHeight="1" thickTop="1" thickBot="1" x14ac:dyDescent="0.25">
      <c r="B12" s="203" t="s">
        <v>110</v>
      </c>
      <c r="C12" s="204"/>
      <c r="D12" s="205"/>
      <c r="E12" s="68"/>
      <c r="F12" s="112">
        <v>8</v>
      </c>
      <c r="G12" s="97" t="s">
        <v>104</v>
      </c>
      <c r="H12" s="116" t="s">
        <v>123</v>
      </c>
      <c r="I12" s="143">
        <v>3</v>
      </c>
      <c r="J12" s="144" t="s">
        <v>0</v>
      </c>
      <c r="K12" s="143">
        <v>0</v>
      </c>
      <c r="L12" s="117" t="s">
        <v>120</v>
      </c>
      <c r="M12" s="88"/>
      <c r="N12" s="85"/>
      <c r="O12" s="154"/>
      <c r="P12" s="156"/>
      <c r="Q12" s="154"/>
      <c r="R12" s="85"/>
      <c r="V12" s="192" t="s">
        <v>17</v>
      </c>
      <c r="W12" s="192"/>
      <c r="X12" s="192"/>
      <c r="Y12" s="193" t="s">
        <v>133</v>
      </c>
      <c r="Z12" s="193"/>
      <c r="AA12" s="91">
        <v>8</v>
      </c>
    </row>
    <row r="13" spans="1:27" ht="9.9499999999999993" customHeight="1" thickTop="1" thickBot="1" x14ac:dyDescent="0.4">
      <c r="F13" s="107"/>
      <c r="G13" s="108"/>
      <c r="H13" s="109"/>
      <c r="I13" s="151"/>
      <c r="J13" s="150"/>
      <c r="K13" s="151"/>
      <c r="L13" s="109"/>
      <c r="M13" s="85"/>
      <c r="N13" s="85"/>
      <c r="O13" s="157"/>
      <c r="P13" s="155"/>
      <c r="Q13" s="157"/>
      <c r="R13" s="85"/>
    </row>
    <row r="14" spans="1:27" ht="30" customHeight="1" thickTop="1" thickBot="1" x14ac:dyDescent="0.25">
      <c r="B14" s="194" t="s">
        <v>111</v>
      </c>
      <c r="C14" s="195"/>
      <c r="D14" s="196"/>
      <c r="E14" s="93"/>
      <c r="F14" s="94">
        <v>9</v>
      </c>
      <c r="G14" s="97" t="s">
        <v>104</v>
      </c>
      <c r="H14" s="116" t="s">
        <v>127</v>
      </c>
      <c r="I14" s="143">
        <v>0</v>
      </c>
      <c r="J14" s="144" t="s">
        <v>0</v>
      </c>
      <c r="K14" s="143">
        <v>0</v>
      </c>
      <c r="L14" s="117" t="s">
        <v>134</v>
      </c>
      <c r="M14" s="118"/>
      <c r="N14" s="116" t="s">
        <v>124</v>
      </c>
      <c r="O14" s="143">
        <v>0</v>
      </c>
      <c r="P14" s="144" t="s">
        <v>0</v>
      </c>
      <c r="Q14" s="143">
        <v>0</v>
      </c>
      <c r="R14" s="117" t="s">
        <v>131</v>
      </c>
      <c r="S14" s="119" t="s">
        <v>105</v>
      </c>
      <c r="T14" s="97">
        <v>11</v>
      </c>
      <c r="V14" s="209" t="s">
        <v>19</v>
      </c>
      <c r="W14" s="210"/>
      <c r="X14" s="211"/>
      <c r="Y14" s="193" t="s">
        <v>121</v>
      </c>
      <c r="Z14" s="193"/>
      <c r="AA14" s="91">
        <v>7</v>
      </c>
    </row>
    <row r="15" spans="1:27" ht="14.1" customHeight="1" thickTop="1" thickBot="1" x14ac:dyDescent="0.4">
      <c r="B15" s="197"/>
      <c r="C15" s="198"/>
      <c r="D15" s="199"/>
      <c r="F15" s="126"/>
      <c r="G15" s="99"/>
      <c r="H15" s="120"/>
      <c r="I15" s="145"/>
      <c r="J15" s="146"/>
      <c r="K15" s="145"/>
      <c r="L15" s="120"/>
      <c r="M15" s="120"/>
      <c r="N15" s="120"/>
      <c r="O15" s="145"/>
      <c r="P15" s="146"/>
      <c r="Q15" s="145"/>
      <c r="R15" s="120"/>
      <c r="S15" s="99"/>
      <c r="T15" s="127"/>
      <c r="Y15" s="101"/>
      <c r="Z15" s="101"/>
    </row>
    <row r="16" spans="1:27" ht="30" customHeight="1" thickTop="1" thickBot="1" x14ac:dyDescent="0.25">
      <c r="B16" s="200"/>
      <c r="C16" s="201"/>
      <c r="D16" s="202"/>
      <c r="F16" s="102">
        <v>10</v>
      </c>
      <c r="G16" s="103" t="s">
        <v>106</v>
      </c>
      <c r="H16" s="116" t="s">
        <v>130</v>
      </c>
      <c r="I16" s="143">
        <v>2</v>
      </c>
      <c r="J16" s="144" t="s">
        <v>0</v>
      </c>
      <c r="K16" s="143">
        <v>3</v>
      </c>
      <c r="L16" s="117" t="s">
        <v>119</v>
      </c>
      <c r="M16" s="121"/>
      <c r="N16" s="116" t="s">
        <v>135</v>
      </c>
      <c r="O16" s="143">
        <v>2</v>
      </c>
      <c r="P16" s="144" t="s">
        <v>0</v>
      </c>
      <c r="Q16" s="143">
        <v>0</v>
      </c>
      <c r="R16" s="117" t="s">
        <v>125</v>
      </c>
      <c r="S16" s="122" t="s">
        <v>107</v>
      </c>
      <c r="T16" s="103">
        <v>12</v>
      </c>
      <c r="V16" s="209" t="s">
        <v>21</v>
      </c>
      <c r="W16" s="210"/>
      <c r="X16" s="211"/>
      <c r="Y16" s="193" t="s">
        <v>137</v>
      </c>
      <c r="Z16" s="193"/>
      <c r="AA16" s="91">
        <v>6</v>
      </c>
    </row>
    <row r="17" spans="2:27" ht="9.9499999999999993" customHeight="1" thickTop="1" thickBot="1" x14ac:dyDescent="0.4">
      <c r="F17" s="104"/>
      <c r="G17" s="105"/>
      <c r="H17" s="106"/>
      <c r="I17" s="147"/>
      <c r="J17" s="148"/>
      <c r="K17" s="147"/>
      <c r="L17" s="106"/>
      <c r="M17" s="106"/>
      <c r="N17" s="106"/>
      <c r="O17" s="147"/>
      <c r="P17" s="148"/>
      <c r="Q17" s="147"/>
      <c r="R17" s="106"/>
      <c r="S17" s="105"/>
      <c r="T17" s="104"/>
      <c r="Y17" s="101"/>
      <c r="Z17" s="101"/>
      <c r="AA17" s="86"/>
    </row>
    <row r="18" spans="2:27" ht="30" customHeight="1" thickTop="1" thickBot="1" x14ac:dyDescent="0.25">
      <c r="B18" s="206" t="s">
        <v>112</v>
      </c>
      <c r="C18" s="207"/>
      <c r="D18" s="208"/>
      <c r="E18" s="93"/>
      <c r="F18" s="112">
        <v>13</v>
      </c>
      <c r="G18" s="97" t="s">
        <v>105</v>
      </c>
      <c r="H18" s="116" t="s">
        <v>127</v>
      </c>
      <c r="I18" s="143">
        <v>3</v>
      </c>
      <c r="J18" s="144" t="s">
        <v>0</v>
      </c>
      <c r="K18" s="143">
        <v>3</v>
      </c>
      <c r="L18" s="116" t="s">
        <v>135</v>
      </c>
      <c r="M18" s="118"/>
      <c r="N18" s="116" t="s">
        <v>124</v>
      </c>
      <c r="O18" s="143">
        <v>3</v>
      </c>
      <c r="P18" s="144" t="s">
        <v>0</v>
      </c>
      <c r="Q18" s="143">
        <v>0</v>
      </c>
      <c r="R18" s="117" t="s">
        <v>119</v>
      </c>
      <c r="S18" s="122" t="s">
        <v>107</v>
      </c>
      <c r="T18" s="113">
        <v>14</v>
      </c>
      <c r="V18" s="209" t="s">
        <v>23</v>
      </c>
      <c r="W18" s="210"/>
      <c r="X18" s="211"/>
      <c r="Y18" s="193" t="s">
        <v>136</v>
      </c>
      <c r="Z18" s="193"/>
      <c r="AA18" s="91">
        <v>5</v>
      </c>
    </row>
    <row r="19" spans="2:27" ht="9.9499999999999993" customHeight="1" thickTop="1" thickBot="1" x14ac:dyDescent="0.4">
      <c r="F19" s="107"/>
      <c r="G19" s="108"/>
      <c r="H19" s="109"/>
      <c r="I19" s="149"/>
      <c r="J19" s="150"/>
      <c r="K19" s="149"/>
      <c r="L19" s="109"/>
      <c r="M19" s="111"/>
      <c r="N19" s="109"/>
      <c r="O19" s="110"/>
      <c r="P19" s="111"/>
      <c r="Q19" s="110"/>
      <c r="R19" s="109"/>
      <c r="S19" s="108"/>
      <c r="T19" s="107"/>
    </row>
    <row r="20" spans="2:27" ht="30" customHeight="1" thickTop="1" thickBot="1" x14ac:dyDescent="0.25">
      <c r="B20" s="203" t="s">
        <v>113</v>
      </c>
      <c r="C20" s="204"/>
      <c r="D20" s="205"/>
      <c r="E20" s="93"/>
      <c r="F20" s="112">
        <v>15</v>
      </c>
      <c r="G20" s="97" t="s">
        <v>107</v>
      </c>
      <c r="H20" s="116" t="s">
        <v>135</v>
      </c>
      <c r="I20" s="143">
        <v>0</v>
      </c>
      <c r="J20" s="144" t="s">
        <v>0</v>
      </c>
      <c r="K20" s="143">
        <v>3</v>
      </c>
      <c r="L20" s="117" t="s">
        <v>119</v>
      </c>
      <c r="M20" s="123"/>
      <c r="N20" s="96"/>
      <c r="O20" s="124"/>
      <c r="P20" s="96"/>
      <c r="Q20" s="124"/>
      <c r="R20" s="96"/>
      <c r="S20" s="95"/>
      <c r="T20" s="125"/>
      <c r="V20" s="192" t="s">
        <v>114</v>
      </c>
      <c r="W20" s="192"/>
      <c r="X20" s="192"/>
      <c r="Y20" s="193" t="s">
        <v>124</v>
      </c>
      <c r="Z20" s="193"/>
      <c r="AA20" s="91">
        <v>4</v>
      </c>
    </row>
    <row r="21" spans="2:27" ht="9.9499999999999993" customHeight="1" thickTop="1" thickBot="1" x14ac:dyDescent="0.4">
      <c r="B21" s="114"/>
      <c r="C21" s="114"/>
      <c r="D21" s="114"/>
      <c r="F21" s="107"/>
      <c r="G21" s="108"/>
      <c r="H21" s="115"/>
      <c r="I21" s="149"/>
      <c r="J21" s="150"/>
      <c r="K21" s="149"/>
      <c r="L21" s="115"/>
      <c r="M21" s="87"/>
      <c r="N21" s="89"/>
      <c r="O21" s="88"/>
      <c r="P21" s="87"/>
      <c r="Q21" s="88"/>
      <c r="R21" s="89"/>
    </row>
    <row r="22" spans="2:27" ht="30" customHeight="1" thickTop="1" thickBot="1" x14ac:dyDescent="0.25">
      <c r="B22" s="203" t="s">
        <v>115</v>
      </c>
      <c r="C22" s="204"/>
      <c r="D22" s="205"/>
      <c r="E22" s="68"/>
      <c r="F22" s="112">
        <v>16</v>
      </c>
      <c r="G22" s="113" t="s">
        <v>105</v>
      </c>
      <c r="H22" s="116" t="s">
        <v>127</v>
      </c>
      <c r="I22" s="143">
        <v>0</v>
      </c>
      <c r="J22" s="144" t="s">
        <v>0</v>
      </c>
      <c r="K22" s="143">
        <v>1</v>
      </c>
      <c r="L22" s="116" t="s">
        <v>124</v>
      </c>
      <c r="M22" s="88"/>
      <c r="N22" s="85"/>
      <c r="O22" s="88"/>
      <c r="P22" s="68"/>
      <c r="Q22" s="88"/>
      <c r="R22" s="85"/>
      <c r="V22" s="192" t="s">
        <v>116</v>
      </c>
      <c r="W22" s="192"/>
      <c r="X22" s="192"/>
      <c r="Y22" s="193" t="s">
        <v>127</v>
      </c>
      <c r="Z22" s="193"/>
      <c r="AA22" s="91">
        <v>3</v>
      </c>
    </row>
    <row r="23" spans="2:27" ht="9.9499999999999993" customHeight="1" thickTop="1" thickBot="1" x14ac:dyDescent="0.4"/>
    <row r="24" spans="2:27" ht="30" customHeight="1" thickBot="1" x14ac:dyDescent="0.4">
      <c r="P24" s="219"/>
      <c r="V24" s="192" t="s">
        <v>117</v>
      </c>
      <c r="W24" s="192"/>
      <c r="X24" s="192"/>
      <c r="Y24" s="193" t="s">
        <v>119</v>
      </c>
      <c r="Z24" s="193"/>
      <c r="AA24" s="91">
        <v>2</v>
      </c>
    </row>
    <row r="25" spans="2:27" ht="9.9499999999999993" customHeight="1" thickBot="1" x14ac:dyDescent="0.4"/>
    <row r="26" spans="2:27" ht="30" customHeight="1" thickBot="1" x14ac:dyDescent="0.4">
      <c r="V26" s="192" t="s">
        <v>118</v>
      </c>
      <c r="W26" s="192"/>
      <c r="X26" s="192"/>
      <c r="Y26" s="193" t="s">
        <v>135</v>
      </c>
      <c r="Z26" s="193"/>
      <c r="AA26" s="91">
        <v>1</v>
      </c>
    </row>
    <row r="27" spans="2:27" ht="14.1" customHeight="1" x14ac:dyDescent="0.35">
      <c r="Y27" s="101"/>
      <c r="Z27" s="101"/>
    </row>
  </sheetData>
  <sheetProtection algorithmName="SHA-512" hashValue="JBE0hVHrSdLbfIDxOHt0Gj4nlrWww3bVQrkzbgAhFfCfm5d43mPjsDenEbi+xKuZdQjrjKlxk8TgVU+utPv7NQ==" saltValue="rYsXjPiuTwpRbZI8paUrqQ==" spinCount="100000" sheet="1" objects="1" scenarios="1"/>
  <mergeCells count="34">
    <mergeCell ref="B12:D12"/>
    <mergeCell ref="Y12:Z12"/>
    <mergeCell ref="V14:X14"/>
    <mergeCell ref="Y14:Z14"/>
    <mergeCell ref="V16:X16"/>
    <mergeCell ref="Y16:Z16"/>
    <mergeCell ref="V12:X12"/>
    <mergeCell ref="V10:X10"/>
    <mergeCell ref="Y10:Z10"/>
    <mergeCell ref="A1:R2"/>
    <mergeCell ref="S1:X2"/>
    <mergeCell ref="V4:X4"/>
    <mergeCell ref="B4:D6"/>
    <mergeCell ref="B8:D8"/>
    <mergeCell ref="B10:D10"/>
    <mergeCell ref="Y4:Z4"/>
    <mergeCell ref="V6:X6"/>
    <mergeCell ref="Y6:Z6"/>
    <mergeCell ref="V8:X8"/>
    <mergeCell ref="Y8:Z8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B18:D18"/>
    <mergeCell ref="V18:X18"/>
    <mergeCell ref="Y18:Z18"/>
    <mergeCell ref="B20:D20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20"/>
  <sheetViews>
    <sheetView zoomScale="85" zoomScaleNormal="85" workbookViewId="0">
      <selection activeCell="J12" sqref="J12"/>
    </sheetView>
  </sheetViews>
  <sheetFormatPr defaultRowHeight="20.25" x14ac:dyDescent="0.3"/>
  <cols>
    <col min="1" max="1" width="16.7109375" style="1" customWidth="1"/>
    <col min="2" max="2" width="9.140625" style="15"/>
    <col min="3" max="3" width="9.140625" style="9"/>
    <col min="5" max="5" width="9.140625" style="158"/>
    <col min="12" max="12" width="30.85546875" style="133" bestFit="1" customWidth="1"/>
  </cols>
  <sheetData>
    <row r="1" spans="1:2" x14ac:dyDescent="0.3">
      <c r="A1" s="12" t="s">
        <v>123</v>
      </c>
    </row>
    <row r="2" spans="1:2" x14ac:dyDescent="0.3">
      <c r="A2" s="13" t="s">
        <v>127</v>
      </c>
    </row>
    <row r="3" spans="1:2" x14ac:dyDescent="0.3">
      <c r="A3" s="13" t="s">
        <v>128</v>
      </c>
    </row>
    <row r="4" spans="1:2" x14ac:dyDescent="0.3">
      <c r="A4" s="13" t="s">
        <v>129</v>
      </c>
    </row>
    <row r="5" spans="1:2" x14ac:dyDescent="0.3">
      <c r="A5" s="13" t="s">
        <v>125</v>
      </c>
    </row>
    <row r="6" spans="1:2" x14ac:dyDescent="0.3">
      <c r="A6" s="13" t="s">
        <v>120</v>
      </c>
    </row>
    <row r="7" spans="1:2" x14ac:dyDescent="0.3">
      <c r="A7" s="13" t="s">
        <v>130</v>
      </c>
    </row>
    <row r="8" spans="1:2" x14ac:dyDescent="0.3">
      <c r="A8" s="13" t="s">
        <v>122</v>
      </c>
    </row>
    <row r="9" spans="1:2" x14ac:dyDescent="0.3">
      <c r="A9" s="13" t="s">
        <v>119</v>
      </c>
    </row>
    <row r="10" spans="1:2" ht="21" thickBot="1" x14ac:dyDescent="0.35">
      <c r="A10" s="14" t="s">
        <v>35</v>
      </c>
    </row>
    <row r="11" spans="1:2" x14ac:dyDescent="0.3">
      <c r="A11" s="12" t="s">
        <v>134</v>
      </c>
      <c r="B11" s="15">
        <v>10</v>
      </c>
    </row>
    <row r="12" spans="1:2" x14ac:dyDescent="0.3">
      <c r="A12" s="13" t="s">
        <v>136</v>
      </c>
      <c r="B12" s="15">
        <v>11</v>
      </c>
    </row>
    <row r="13" spans="1:2" x14ac:dyDescent="0.3">
      <c r="A13" s="13" t="s">
        <v>121</v>
      </c>
      <c r="B13" s="15">
        <v>12</v>
      </c>
    </row>
    <row r="14" spans="1:2" x14ac:dyDescent="0.3">
      <c r="A14" s="13" t="s">
        <v>131</v>
      </c>
      <c r="B14" s="15">
        <v>13</v>
      </c>
    </row>
    <row r="15" spans="1:2" x14ac:dyDescent="0.3">
      <c r="A15" s="13" t="s">
        <v>124</v>
      </c>
      <c r="B15" s="15">
        <v>14</v>
      </c>
    </row>
    <row r="16" spans="1:2" x14ac:dyDescent="0.3">
      <c r="A16" s="13" t="s">
        <v>132</v>
      </c>
      <c r="B16" s="15">
        <v>15</v>
      </c>
    </row>
    <row r="17" spans="1:2" x14ac:dyDescent="0.3">
      <c r="A17" s="13" t="s">
        <v>133</v>
      </c>
      <c r="B17" s="15">
        <v>16</v>
      </c>
    </row>
    <row r="18" spans="1:2" x14ac:dyDescent="0.3">
      <c r="A18" s="13" t="s">
        <v>135</v>
      </c>
      <c r="B18" s="15">
        <v>17</v>
      </c>
    </row>
    <row r="19" spans="1:2" x14ac:dyDescent="0.3">
      <c r="A19" s="13" t="s">
        <v>137</v>
      </c>
      <c r="B19" s="15">
        <v>18</v>
      </c>
    </row>
    <row r="20" spans="1:2" ht="21" thickBot="1" x14ac:dyDescent="0.35">
      <c r="A20" s="14" t="s">
        <v>35</v>
      </c>
    </row>
  </sheetData>
  <sheetProtection algorithmName="SHA-512" hashValue="c2MvQ70bV2b1sHDJXSTz73Qkbll36yggigFRYX2DEhfVRY7qQZtWwOJDMmnzoKKANQrrGvsgc29Fxfzvqf7KaA==" saltValue="3HdEOVMZMZSOl62oQlNaW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2023-03-11T23:17:44Z</dcterms:modified>
</cp:coreProperties>
</file>